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10080" activeTab="3"/>
  </bookViews>
  <sheets>
    <sheet name="现状表" sheetId="1" r:id="rId1"/>
    <sheet name="问题清单" sheetId="2" r:id="rId2"/>
    <sheet name="整改措施" sheetId="3" r:id="rId3"/>
    <sheet name="任务清单" sheetId="4" r:id="rId4"/>
  </sheets>
  <definedNames>
    <definedName name="_xlnm.Print_Area" localSheetId="1">问题清单!$A$1:$AZ$56</definedName>
    <definedName name="_xlnm.Print_Area" localSheetId="2">整改措施!$A$1:$AZ$56</definedName>
    <definedName name="_xlnm.Print_Titles" localSheetId="1">问题清单!$1:$7</definedName>
    <definedName name="_xlnm.Print_Titles" localSheetId="2">整改措施!$1:$6</definedName>
    <definedName name="_xlnm.Print_Area" localSheetId="3">任务清单!$A$1:$AL$53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<sst xmlns="http://schemas.openxmlformats.org/spreadsheetml/2006/main" count="1041" uniqueCount="392">
  <si>
    <r>
      <rPr>
        <b/>
        <sz val="18"/>
        <rFont val="方正小标宋简体"/>
        <charset val="134"/>
      </rPr>
      <t>附表</t>
    </r>
    <r>
      <rPr>
        <b/>
        <sz val="18"/>
        <rFont val="Times New Roman"/>
        <charset val="134"/>
      </rPr>
      <t xml:space="preserve">1   </t>
    </r>
    <r>
      <rPr>
        <b/>
        <sz val="18"/>
        <rFont val="方正小标宋简体"/>
        <charset val="134"/>
      </rPr>
      <t>南昌</t>
    </r>
    <r>
      <rPr>
        <b/>
        <sz val="18"/>
        <rFont val="宋体"/>
        <charset val="134"/>
      </rPr>
      <t>县</t>
    </r>
    <r>
      <rPr>
        <b/>
        <sz val="18"/>
        <rFont val="方正小标宋简体"/>
        <charset val="134"/>
      </rPr>
      <t>农村饮水安全薄弱环节整治提升三年行动方案</t>
    </r>
    <r>
      <rPr>
        <b/>
        <sz val="18"/>
        <rFont val="Times New Roman"/>
        <charset val="134"/>
      </rPr>
      <t>----</t>
    </r>
    <r>
      <rPr>
        <b/>
        <sz val="18"/>
        <rFont val="方正小标宋简体"/>
        <charset val="134"/>
      </rPr>
      <t>现状表</t>
    </r>
  </si>
  <si>
    <t>序号</t>
  </si>
  <si>
    <t>水厂基本信息</t>
  </si>
  <si>
    <t>水源</t>
  </si>
  <si>
    <t>净化消毒</t>
  </si>
  <si>
    <t>千吨万人工程水质化验室</t>
  </si>
  <si>
    <t>输配水管网</t>
  </si>
  <si>
    <t>自动化监测</t>
  </si>
  <si>
    <t>水费水价</t>
  </si>
  <si>
    <t>运行管理</t>
  </si>
  <si>
    <t>备注</t>
  </si>
  <si>
    <t>工程名称</t>
  </si>
  <si>
    <t>水厂所在地</t>
  </si>
  <si>
    <t>覆盖范围
（至行政村）</t>
  </si>
  <si>
    <t>设计供水规模</t>
  </si>
  <si>
    <t>覆盖供水人口（人）</t>
  </si>
  <si>
    <t>供水入户人口（人）</t>
  </si>
  <si>
    <t>水源名称</t>
  </si>
  <si>
    <t>水源类型</t>
  </si>
  <si>
    <t>取水许可</t>
  </si>
  <si>
    <t>卫生许可证</t>
  </si>
  <si>
    <t>水源水质
状况</t>
  </si>
  <si>
    <t>是否开展水源“划、立、治”</t>
  </si>
  <si>
    <t>净化</t>
  </si>
  <si>
    <t>消毒</t>
  </si>
  <si>
    <t>建立水质化验室</t>
  </si>
  <si>
    <t>是否正常运行</t>
  </si>
  <si>
    <t>水质检测结果</t>
  </si>
  <si>
    <t>管网材质</t>
  </si>
  <si>
    <t>管道长度</t>
  </si>
  <si>
    <t>管道漏损率</t>
  </si>
  <si>
    <t>计算机监控</t>
  </si>
  <si>
    <t>视频安防监控</t>
  </si>
  <si>
    <t>计量收费（是/否）</t>
  </si>
  <si>
    <t>水价（元/m3）</t>
  </si>
  <si>
    <t>收支情况</t>
  </si>
  <si>
    <t>工程运行管理单位名称</t>
  </si>
  <si>
    <t>工程运行管理单位性质</t>
  </si>
  <si>
    <t>是否纳入县域统管</t>
  </si>
  <si>
    <t>净化方式</t>
  </si>
  <si>
    <t>净化设施设备是否正常运行</t>
  </si>
  <si>
    <t>消毒方式 
设备运行情况</t>
  </si>
  <si>
    <t>消毒设备是否正常运行</t>
  </si>
  <si>
    <t>是否有计算机监控系统</t>
  </si>
  <si>
    <r>
      <rPr>
        <b/>
        <sz val="16"/>
        <rFont val="黑体"/>
        <charset val="134"/>
      </rPr>
      <t>是否有视频安防监控系统</t>
    </r>
    <r>
      <rPr>
        <b/>
        <sz val="16"/>
        <rFont val="Arial"/>
        <charset val="134"/>
      </rPr>
      <t> </t>
    </r>
    <r>
      <rPr>
        <b/>
        <sz val="16"/>
        <rFont val="宋体"/>
        <charset val="134"/>
      </rPr>
      <t>（是</t>
    </r>
    <r>
      <rPr>
        <b/>
        <sz val="16"/>
        <rFont val="黑体"/>
        <charset val="134"/>
      </rPr>
      <t>/否）</t>
    </r>
  </si>
  <si>
    <t>填表说明</t>
  </si>
  <si>
    <r>
      <rPr>
        <b/>
        <sz val="12"/>
        <rFont val="黑体"/>
        <charset val="134"/>
      </rPr>
      <t>农村供水工程名称</t>
    </r>
    <r>
      <rPr>
        <b/>
        <sz val="12"/>
        <color rgb="FFFF0000"/>
        <rFont val="黑体"/>
        <charset val="134"/>
      </rPr>
      <t>（与信息系统一致）</t>
    </r>
  </si>
  <si>
    <t>具体到行政村</t>
  </si>
  <si>
    <r>
      <rPr>
        <b/>
        <sz val="12"/>
        <rFont val="黑体"/>
        <charset val="134"/>
      </rPr>
      <t>（</t>
    </r>
    <r>
      <rPr>
        <b/>
        <sz val="12"/>
        <rFont val="Times New Roman"/>
        <charset val="134"/>
      </rPr>
      <t>m</t>
    </r>
    <r>
      <rPr>
        <b/>
        <vertAlign val="superscript"/>
        <sz val="12"/>
        <rFont val="Times New Roman"/>
        <charset val="134"/>
      </rPr>
      <t>3</t>
    </r>
    <r>
      <rPr>
        <b/>
        <sz val="12"/>
        <rFont val="Times New Roman"/>
        <charset val="134"/>
      </rPr>
      <t>/d)</t>
    </r>
  </si>
  <si>
    <t>（人）</t>
  </si>
  <si>
    <r>
      <rPr>
        <b/>
        <sz val="12"/>
        <rFont val="黑体"/>
        <charset val="134"/>
      </rPr>
      <t>（水库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河流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湖泊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引调水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坑塘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溪沟水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浅层地下水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深层地下水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其他）</t>
    </r>
  </si>
  <si>
    <t>（是/否）
是否办理取水许可证</t>
  </si>
  <si>
    <t>（是/否）
是否办理卫生许可证</t>
  </si>
  <si>
    <t>（良好水源（Ⅰ~Ⅲ类）/高浊水/微污染地表水/高氟水/其他劣质地下水/其他，请注明）</t>
  </si>
  <si>
    <r>
      <rPr>
        <b/>
        <sz val="12"/>
        <rFont val="黑体"/>
        <charset val="134"/>
      </rPr>
      <t>（是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否）</t>
    </r>
  </si>
  <si>
    <r>
      <rPr>
        <b/>
        <sz val="12"/>
        <rFont val="黑体"/>
        <charset val="134"/>
      </rPr>
      <t>（无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常规净水工艺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强化净水工艺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深度净水工艺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劣质地下水净水工艺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其他，请注明）</t>
    </r>
  </si>
  <si>
    <r>
      <rPr>
        <b/>
        <sz val="12"/>
        <rFont val="黑体"/>
        <charset val="134"/>
      </rPr>
      <t>（是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否），</t>
    </r>
    <r>
      <rPr>
        <b/>
        <sz val="12"/>
        <color rgb="FFFF0000"/>
        <rFont val="黑体"/>
        <charset val="134"/>
      </rPr>
      <t>无净化设施时，无需填写本项</t>
    </r>
  </si>
  <si>
    <r>
      <rPr>
        <b/>
        <sz val="12"/>
        <rFont val="黑体"/>
        <charset val="134"/>
      </rPr>
      <t>（无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二氧化氯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次氯酸钠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臭氧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紫外线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其他，请注明）</t>
    </r>
  </si>
  <si>
    <r>
      <rPr>
        <b/>
        <sz val="12"/>
        <rFont val="黑体"/>
        <charset val="134"/>
      </rPr>
      <t>（是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否），</t>
    </r>
    <r>
      <rPr>
        <b/>
        <sz val="12"/>
        <color rgb="FFFF0000"/>
        <rFont val="黑体"/>
        <charset val="134"/>
      </rPr>
      <t>无消毒设施时，无需填写本项</t>
    </r>
  </si>
  <si>
    <t>是/否</t>
  </si>
  <si>
    <t>合格/不合格</t>
  </si>
  <si>
    <t>PE管、PVC管、球墨铸铁管、PPR管</t>
  </si>
  <si>
    <t>（是/否）</t>
  </si>
  <si>
    <t>收不抵支、收支平衡</t>
  </si>
  <si>
    <t>如xx县润泉供水有限公司、xx水务集团或公司、xx乡xx村</t>
  </si>
  <si>
    <r>
      <rPr>
        <b/>
        <sz val="12"/>
        <rFont val="黑体"/>
        <charset val="134"/>
      </rPr>
      <t>（水管站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国有公司/私人租赁或承包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村委会</t>
    </r>
    <r>
      <rPr>
        <b/>
        <sz val="12"/>
        <rFont val="Times New Roman"/>
        <charset val="134"/>
      </rPr>
      <t>/</t>
    </r>
    <r>
      <rPr>
        <b/>
        <sz val="12"/>
        <rFont val="黑体"/>
        <charset val="134"/>
      </rPr>
      <t>乡镇政府）</t>
    </r>
  </si>
  <si>
    <t>一</t>
  </si>
  <si>
    <t>规模化供水工程</t>
  </si>
  <si>
    <t>冈上水厂规模化供水工程</t>
  </si>
  <si>
    <t>冈上镇长湖刘家村</t>
  </si>
  <si>
    <t>冈上镇集镇、曲湖村、长湖村、石湖村、合山村、万舍村、冈上村、东坛村、黄台村、蚕石村、安仁村、晋安村、兴农村</t>
  </si>
  <si>
    <t>赣江</t>
  </si>
  <si>
    <t>河流</t>
  </si>
  <si>
    <t>是</t>
  </si>
  <si>
    <t>Ⅱ类</t>
  </si>
  <si>
    <t>常规净水工艺</t>
  </si>
  <si>
    <t>次氯酸钠</t>
  </si>
  <si>
    <t>合格</t>
  </si>
  <si>
    <r>
      <rPr>
        <sz val="16"/>
        <rFont val="Times New Roman"/>
        <charset val="134"/>
      </rPr>
      <t>PE</t>
    </r>
    <r>
      <rPr>
        <sz val="16"/>
        <rFont val="宋体"/>
        <charset val="134"/>
      </rPr>
      <t>；</t>
    </r>
    <r>
      <rPr>
        <sz val="16"/>
        <rFont val="Times New Roman"/>
        <charset val="134"/>
      </rPr>
      <t>PRR</t>
    </r>
  </si>
  <si>
    <t>收不抵支</t>
  </si>
  <si>
    <t>南昌县供水有限责任公司</t>
  </si>
  <si>
    <t>国有公司</t>
  </si>
  <si>
    <t>南新水厂规模化供水工程</t>
  </si>
  <si>
    <t>南新乡黄渡村</t>
  </si>
  <si>
    <t>南新乡（黄渡居委会、黄渡村、中徐村、周坊村、新洲村、西江村、友好村、东邺村、芳洲村、爱民村、大港村、团结村、潭口村、楼前村、楼前居委会、山上村、塘头村、九联村、范湖村、程湖村、建新村、丰州村及蒋巷镇部分供水区域</t>
  </si>
  <si>
    <t>赣江中支</t>
  </si>
  <si>
    <r>
      <rPr>
        <sz val="16"/>
        <rFont val="Times New Roman"/>
        <charset val="134"/>
      </rPr>
      <t>Ⅱ</t>
    </r>
    <r>
      <rPr>
        <sz val="16"/>
        <rFont val="宋体"/>
        <charset val="134"/>
      </rPr>
      <t>类</t>
    </r>
  </si>
  <si>
    <r>
      <rPr>
        <sz val="16"/>
        <rFont val="Times New Roman"/>
        <charset val="134"/>
      </rPr>
      <t>PPR</t>
    </r>
    <r>
      <rPr>
        <sz val="16"/>
        <rFont val="宋体"/>
        <charset val="134"/>
      </rPr>
      <t>管，PE管，PVC管，球墨铸铁管，焊接钢管</t>
    </r>
  </si>
  <si>
    <t>南昌县赣渤水务有限公司</t>
  </si>
  <si>
    <t>幽兰水厂规模化供水工程</t>
  </si>
  <si>
    <t>幽兰镇青塘村</t>
  </si>
  <si>
    <t>幽兰居委会、马游村、园艺场、新庄村、枫林村、南湖村、牌坊村、竹林村、青塘村、涂村村、罗舍村、江陂村、亭山村、幽兰村、桃岭村、南山村</t>
  </si>
  <si>
    <t>抚河支流</t>
  </si>
  <si>
    <t>武阳水厂规模化供水工程</t>
  </si>
  <si>
    <t>武阳镇下街杨家村</t>
  </si>
  <si>
    <t>武阳街、武阳村、蕉湖村、大仪村、朱坊村和付家村，前进村，西游村，郭上村、保丰村、徐桥村、楞上村、泗洪村、庵前村、广丰村、塔城乡，创业园</t>
  </si>
  <si>
    <r>
      <rPr>
        <sz val="16"/>
        <rFont val="Times New Roman"/>
        <charset val="134"/>
      </rPr>
      <t>Ⅱ</t>
    </r>
    <r>
      <rPr>
        <sz val="16"/>
        <rFont val="宋体"/>
        <charset val="134"/>
      </rPr>
      <t>类～</t>
    </r>
    <r>
      <rPr>
        <sz val="16"/>
        <rFont val="Times New Roman"/>
        <charset val="134"/>
      </rPr>
      <t>Ⅲ</t>
    </r>
    <r>
      <rPr>
        <sz val="16"/>
        <rFont val="宋体"/>
        <charset val="134"/>
      </rPr>
      <t>类</t>
    </r>
  </si>
  <si>
    <t>泾口水厂规模化供水工程</t>
  </si>
  <si>
    <t>泾口乡后房村</t>
  </si>
  <si>
    <t>泾口乡（后房村、大沙村，杨芳村，水阁村，泥湾村，岗背村，康庄村，东莲新村，小莲村西陶、东风村，东升村，东阳村，东方村，创业村，山头村，泾口街道居委会）</t>
  </si>
  <si>
    <t>塘南水厂规模化供水工程</t>
  </si>
  <si>
    <t>塘南镇联合村</t>
  </si>
  <si>
    <t>塘南镇（民主村、蔡家村、西河村、篁山村、北星村、新光村、新图村、红星村、新联村、新联居委会、岗上肖家村、联合村、渡口村杨闵自然村、东郊紫园小区）</t>
  </si>
  <si>
    <t>PE管，PVC管，球墨铸铁管，焊接钢管</t>
  </si>
  <si>
    <t>黄马水厂规模化供水工程</t>
  </si>
  <si>
    <t>黄马乡冯家村</t>
  </si>
  <si>
    <t>黄马乡（冯家村、徐家村、岭前村、上洛村、街上居委会、虎岭小区、白城、涂洪、华标、南安、官田、丰林、郭埠、徐家园、罗渡、曹门小区）</t>
  </si>
  <si>
    <t>赣抚平原西总干渠</t>
  </si>
  <si>
    <t>向塘铁路水厂规模化供水工程</t>
  </si>
  <si>
    <t>向塘镇蔬菜居委</t>
  </si>
  <si>
    <t>南昌铁路局向塘站区办公车间、段、车站生产用水及职工住宅区生活用水</t>
  </si>
  <si>
    <t>PE管，PVC管，铸铁管，焊接钢管</t>
  </si>
  <si>
    <t>南昌县水利投资有限公司</t>
  </si>
  <si>
    <t>向塘水厂规模化供水工程</t>
  </si>
  <si>
    <t>向塘镇集镇供水</t>
  </si>
  <si>
    <t>江西冲天实业发展有限公司</t>
  </si>
  <si>
    <t>私企</t>
  </si>
  <si>
    <t>三江水厂规模化供水工程</t>
  </si>
  <si>
    <t>乌龙街居委</t>
  </si>
  <si>
    <t>三江镇集镇供水</t>
  </si>
  <si>
    <t>南昌县三江自来水厂</t>
  </si>
  <si>
    <t>二</t>
  </si>
  <si>
    <t>小型集中供水工程</t>
  </si>
  <si>
    <t>无</t>
  </si>
  <si>
    <t>三</t>
  </si>
  <si>
    <t>分散式供水工程（联户单列，单户打捆）</t>
  </si>
  <si>
    <t>单户分散工程（34处）</t>
  </si>
  <si>
    <t>填表说明：</t>
  </si>
  <si>
    <t>1.列9/10/12/14/16/20/21/22/25为选填项，从下拉菜单选填，不允许填其他内容；</t>
  </si>
  <si>
    <t>2.规模化供水工程、小型集中供水工程以工程为单位填写，一个工程一行，不允许打捆；</t>
  </si>
  <si>
    <r>
      <rPr>
        <sz val="11"/>
        <rFont val="Times New Roman"/>
        <charset val="134"/>
      </rPr>
      <t>3.</t>
    </r>
    <r>
      <rPr>
        <sz val="11"/>
        <rFont val="宋体"/>
        <charset val="134"/>
      </rPr>
      <t>分散工程按类型填写，①分散工程向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户及以上供水，填写其工程名称（如</t>
    </r>
    <r>
      <rPr>
        <sz val="11"/>
        <rFont val="Times New Roman"/>
        <charset val="134"/>
      </rPr>
      <t>**</t>
    </r>
    <r>
      <rPr>
        <sz val="11"/>
        <rFont val="宋体"/>
        <charset val="134"/>
      </rPr>
      <t>分散工程、</t>
    </r>
    <r>
      <rPr>
        <sz val="11"/>
        <rFont val="Times New Roman"/>
        <charset val="134"/>
      </rPr>
      <t>**</t>
    </r>
    <r>
      <rPr>
        <sz val="11"/>
        <rFont val="宋体"/>
        <charset val="134"/>
      </rPr>
      <t>引山泉工程等），一个工程一行，不允许打捆；②单户工程（如自建井、引山泉等），以行政村为单位按水源类型打捆填写，但需在名称中注明打捆处数（如打井工程（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处））。</t>
    </r>
  </si>
  <si>
    <r>
      <rPr>
        <sz val="11"/>
        <rFont val="Times New Roman"/>
        <charset val="134"/>
      </rPr>
      <t>4.</t>
    </r>
    <r>
      <rPr>
        <sz val="11"/>
        <rFont val="宋体"/>
        <charset val="134"/>
      </rPr>
      <t>所有单元格不允许合并填写！</t>
    </r>
  </si>
  <si>
    <t>附表2   南昌县农村饮水安全薄弱环节整治提升三年行动方案----问题清单</t>
  </si>
  <si>
    <t>问题清单表</t>
  </si>
  <si>
    <t>整改责任人/电话</t>
  </si>
  <si>
    <t>市县</t>
  </si>
  <si>
    <t>设计供水规模（m³/d）</t>
  </si>
  <si>
    <t>供水情况</t>
  </si>
  <si>
    <t>工程方面</t>
  </si>
  <si>
    <t>管理服务</t>
  </si>
  <si>
    <t>覆盖供水人数（人）</t>
  </si>
  <si>
    <t>供水到户人数（人）</t>
  </si>
  <si>
    <t>有水不接人口（人）</t>
  </si>
  <si>
    <t>（一）水源及取水工程</t>
  </si>
  <si>
    <t>（二）输配水工程</t>
  </si>
  <si>
    <t>（三）净水工程</t>
  </si>
  <si>
    <t>（四）供水服务</t>
  </si>
  <si>
    <t>（五）档案管理</t>
  </si>
  <si>
    <t>（六）日常巡查和维修养护</t>
  </si>
  <si>
    <t>（七）水价收缴</t>
  </si>
  <si>
    <t>（八）安全管理</t>
  </si>
  <si>
    <t>（九）信息化建设</t>
  </si>
  <si>
    <t>（十）其他</t>
  </si>
  <si>
    <t>水源保护“划、立、治”</t>
  </si>
  <si>
    <t>水源保证率达标情况</t>
  </si>
  <si>
    <t>水源水量是否充足</t>
  </si>
  <si>
    <t>水源水质水质是否达标</t>
  </si>
  <si>
    <t>取水设施</t>
  </si>
  <si>
    <t>计量装置</t>
  </si>
  <si>
    <t>管材</t>
  </si>
  <si>
    <t>管径</t>
  </si>
  <si>
    <t>管道附属设施（含加压泵站）</t>
  </si>
  <si>
    <t>管网敷设</t>
  </si>
  <si>
    <t>净化处理工艺</t>
  </si>
  <si>
    <t>净水构筑物</t>
  </si>
  <si>
    <t>消毒设施</t>
  </si>
  <si>
    <t>机电设备管理</t>
  </si>
  <si>
    <t>出厂水计量措施</t>
  </si>
  <si>
    <t>水质检测</t>
  </si>
  <si>
    <t>出厂水水质达标</t>
  </si>
  <si>
    <t>水质化验室</t>
  </si>
  <si>
    <t>供水水质</t>
  </si>
  <si>
    <t>供水水量</t>
  </si>
  <si>
    <t>供水压力</t>
  </si>
  <si>
    <t>24小时不间断供水</t>
  </si>
  <si>
    <t>问题处理及时性</t>
  </si>
  <si>
    <t>卫生许可</t>
  </si>
  <si>
    <t>资料档案</t>
  </si>
  <si>
    <t>水源巡查</t>
  </si>
  <si>
    <t>取水设施管理维护</t>
  </si>
  <si>
    <t>管网工程巡查管理</t>
  </si>
  <si>
    <t>维修养护</t>
  </si>
  <si>
    <t>专业化管理运维队伍</t>
  </si>
  <si>
    <t>水价制定</t>
  </si>
  <si>
    <t>水费收缴（计量）</t>
  </si>
  <si>
    <t>应急供水</t>
  </si>
  <si>
    <t>安全生产</t>
  </si>
  <si>
    <t>消防安全</t>
  </si>
  <si>
    <t>主要水质指标在线检测</t>
  </si>
  <si>
    <t>自动化监控系统</t>
  </si>
  <si>
    <t>视频安防监控系统</t>
  </si>
  <si>
    <t>供水工程信息化平台</t>
  </si>
  <si>
    <t>厂容厂貌</t>
  </si>
  <si>
    <t>用户满意度</t>
  </si>
  <si>
    <t>其他</t>
  </si>
  <si>
    <t>是否建立水源保护“划、立、治”</t>
  </si>
  <si>
    <t>水源保证率是否达标（集中供水工程≥95%，分散供水或极端缺水地区可降至 90%-95%）</t>
  </si>
  <si>
    <t>是否缺水或者季节性缺水等</t>
  </si>
  <si>
    <t>是否取水困难，设备是否老旧、堵塞等</t>
  </si>
  <si>
    <t>是否设置计量设施</t>
  </si>
  <si>
    <t>管材质量是否达标、或老旧破损</t>
  </si>
  <si>
    <t>管径是否满足水量要求</t>
  </si>
  <si>
    <t>附属设施是否正常使用</t>
  </si>
  <si>
    <t>管网埋深、敷设等是否满足规范要求</t>
  </si>
  <si>
    <t>处理工艺是否完善，科学合理</t>
  </si>
  <si>
    <t>净水工艺各流程是否正常运行（如斜管、滤料等是否正常运行）</t>
  </si>
  <si>
    <t>消毒设施是否正常运行</t>
  </si>
  <si>
    <t>阀门、水泵、电缆、控制柜等是否正常运行</t>
  </si>
  <si>
    <t>是否设置了出厂流量计</t>
  </si>
  <si>
    <t>是否定期做了水质检测</t>
  </si>
  <si>
    <t>出水水质是否达标</t>
  </si>
  <si>
    <t>规模化水厂是否配备水质化验室</t>
  </si>
  <si>
    <t>供水水质是否达标</t>
  </si>
  <si>
    <t>高峰期供水水量是否充足</t>
  </si>
  <si>
    <t>管网末梢水压是否满足要求（哪些区域不满足）</t>
  </si>
  <si>
    <t>工程能否24小时持续供水</t>
  </si>
  <si>
    <t>能否1小时响应，24小时处置</t>
  </si>
  <si>
    <t>是否办理取水许可证</t>
  </si>
  <si>
    <t>是否办理卫生许可证</t>
  </si>
  <si>
    <t>资料档案是否规范</t>
  </si>
  <si>
    <t>是否定期开展水源地巡查并规范建立巡查记录台账</t>
  </si>
  <si>
    <t>是否开展取水设施管理维护并建立维护台账</t>
  </si>
  <si>
    <t>是否定期开展管网巡查并规范建立巡查记录台账</t>
  </si>
  <si>
    <t>是否定期开展维修养护并规范建立维修养护台账</t>
  </si>
  <si>
    <t>是否组建专业化运维团队</t>
  </si>
  <si>
    <t>水价是否经过物价部门核定</t>
  </si>
  <si>
    <t>是否建立应急供水保障体系</t>
  </si>
  <si>
    <t>是否定期开展安全生产培训</t>
  </si>
  <si>
    <t>是否配备安全消防设施设备</t>
  </si>
  <si>
    <t>是否有主要水质指标在线检测设施设备</t>
  </si>
  <si>
    <t>是否有计算机监控系统，是否正常运行</t>
  </si>
  <si>
    <t>是否有视频安防监控系统，是否正常运行</t>
  </si>
  <si>
    <t>是否纳入县域统管平台</t>
  </si>
  <si>
    <t>水厂是否整洁、规范</t>
  </si>
  <si>
    <t>用户对供水是否满意</t>
  </si>
  <si>
    <t>南昌县</t>
  </si>
  <si>
    <t>总数</t>
  </si>
  <si>
    <t>原水取水泵扬程及功率不满足取水</t>
  </si>
  <si>
    <t>现状管网无在线计量、测压设</t>
  </si>
  <si>
    <t>胡荣斌13177770427</t>
  </si>
  <si>
    <t>管网末端无水压，如塔城乡；现状管网无在线计量、测压设</t>
  </si>
  <si>
    <t>水厂滤池老化</t>
  </si>
  <si>
    <t>高峰期供水量不足，管网末端无水，如塔城乡、武阳镇</t>
  </si>
  <si>
    <t>取水头部及引水管频繁堵塞</t>
  </si>
  <si>
    <t>滤池老化</t>
  </si>
  <si>
    <t>欧阳13879199498</t>
  </si>
  <si>
    <t>管网末端无水压，如三江镇、广福镇</t>
  </si>
  <si>
    <t>分散式供水工程</t>
  </si>
  <si>
    <t>单户分散式供水工程</t>
  </si>
  <si>
    <t>泾口乡泾口村单户分散式供水工程</t>
  </si>
  <si>
    <t>...</t>
  </si>
  <si>
    <t>季节性缺水</t>
  </si>
  <si>
    <t>泾口乡北湖村单户分散式供水工程</t>
  </si>
  <si>
    <t>泾口乡北山村单户分散式供水工程</t>
  </si>
  <si>
    <t>泾口乡大浦村舍里单户分散式供水工程</t>
  </si>
  <si>
    <t>泾口乡东岗村单户分散式供水工程</t>
  </si>
  <si>
    <t>泾口乡东湖村单户分散式供水工程</t>
  </si>
  <si>
    <t>泾口乡后房村单户分散式供水工程</t>
  </si>
  <si>
    <t>泾口乡沙湖村单户分散式供水工程</t>
  </si>
  <si>
    <t>幽兰镇幽兰村单户分散式供水工程</t>
  </si>
  <si>
    <t>地下水水质存在问题</t>
  </si>
  <si>
    <t>幽兰镇竹林村单户分散式供水工程</t>
  </si>
  <si>
    <t>幽兰镇青塘村单户分散式供水工程</t>
  </si>
  <si>
    <t>幽兰镇东田村姜家单户分散式供水工程</t>
  </si>
  <si>
    <t>武阳镇西游村单户分散式供水工程</t>
  </si>
  <si>
    <t>武阳镇椤上村单户分散式供水工程</t>
  </si>
  <si>
    <t>向塘镇辜坊村单户分散式供水工程</t>
  </si>
  <si>
    <t>广福镇吴石村单户分散式供水工程</t>
  </si>
  <si>
    <t>塘南镇新图村单户分散式供水工程</t>
  </si>
  <si>
    <t>塘南镇渡口村单户分散式供水工程</t>
  </si>
  <si>
    <t>塘南镇和丰村单户分散式供水工程</t>
  </si>
  <si>
    <t>银三角街道浒南村单户分散式供水工程</t>
  </si>
  <si>
    <t>向塘镇西洛村渠龚、渠西单户分散式供水工程</t>
  </si>
  <si>
    <t>塔城乡北洲村单户分散式供水工程</t>
  </si>
  <si>
    <t>塔城乡湖陂村单户分散式供水工程</t>
  </si>
  <si>
    <t>塔城乡青岚村单户分散式供水工程</t>
  </si>
  <si>
    <t>塔城乡凤岗村单户分散式供水工程</t>
  </si>
  <si>
    <t>塔城乡南洲村单户分散式供水工程</t>
  </si>
  <si>
    <t>广福镇广福居委单户分散式供水工程</t>
  </si>
  <si>
    <t>广福镇广福村单户分散式供水工程</t>
  </si>
  <si>
    <t>广福镇板湖村单户分散式供水工程</t>
  </si>
  <si>
    <t>广福镇江家村单户分散式供水工程</t>
  </si>
  <si>
    <t>八一乡钱溪村单户分散式供水工程</t>
  </si>
  <si>
    <t>八一乡淡溪村单户分散式供水工程</t>
  </si>
  <si>
    <t>八一乡五星单户分散式供水工程</t>
  </si>
  <si>
    <t>向塘镇西洛村天王渡单户分散式供水工程</t>
  </si>
  <si>
    <t>1.本表中的工程名称应与“现状表”中的工程名称务必保持一致，不允许出现简称、别称等情况；</t>
  </si>
  <si>
    <t>3.现状表中无问题的工程，本表中不再列出。</t>
  </si>
  <si>
    <t>4.所有单元格不允许合并填写！</t>
  </si>
  <si>
    <t>附表3   南昌县农村饮水安全薄弱环节整治提升三年行动方案----整改清单</t>
  </si>
  <si>
    <t>整改清单</t>
  </si>
  <si>
    <t>水源保证率</t>
  </si>
  <si>
    <t>安装计量装置</t>
  </si>
  <si>
    <t>计算机监控系统</t>
  </si>
  <si>
    <t>“替代水源/补充水源”</t>
  </si>
  <si>
    <t>“替代水源/提升净水工艺”</t>
  </si>
  <si>
    <t>“新建/改造取水设施”</t>
  </si>
  <si>
    <t>“新建/改造”</t>
  </si>
  <si>
    <t>没有问题不填，有问题填写具体整改措施</t>
  </si>
  <si>
    <t>XX县</t>
  </si>
  <si>
    <t>改造取水设施</t>
  </si>
  <si>
    <t>新建DMA分区计量、测压设施</t>
  </si>
  <si>
    <t>/</t>
  </si>
  <si>
    <t>新建塔城加压泵站；新建DMA分区计量、测压设施</t>
  </si>
  <si>
    <t>从城区银三角水厂引水</t>
  </si>
  <si>
    <t>改造滤池；新建银三角水厂</t>
  </si>
  <si>
    <t>改造滤池</t>
  </si>
  <si>
    <t>新建广福加压泵站</t>
  </si>
  <si>
    <t>四</t>
  </si>
  <si>
    <t>规模化供水管网延伸</t>
  </si>
  <si>
    <t>1.本表所列的工程名称与“问题清单”及“现状表”中的工程名称务必保持一致，不允许出现简称、别称等情况；</t>
  </si>
  <si>
    <t>2.解决措施与问题需一一对应，避免出现合并、错、漏、乱等情况；</t>
  </si>
  <si>
    <r>
      <rPr>
        <sz val="11"/>
        <rFont val="Times New Roman"/>
        <charset val="134"/>
      </rPr>
      <t>3.</t>
    </r>
    <r>
      <rPr>
        <sz val="11"/>
        <rFont val="宋体"/>
        <charset val="134"/>
      </rPr>
      <t>现状表中无问题的工程，本表中不再列出。</t>
    </r>
  </si>
  <si>
    <t>附表4   南昌县农村饮水安全薄弱环节整治提升三年行动方案----任务清单</t>
  </si>
  <si>
    <t>水厂所在乡镇、村</t>
  </si>
  <si>
    <r>
      <rPr>
        <b/>
        <sz val="11"/>
        <rFont val="宋体"/>
        <charset val="134"/>
      </rPr>
      <t>总设计供水规模（</t>
    </r>
    <r>
      <rPr>
        <b/>
        <sz val="11"/>
        <rFont val="Times New Roman"/>
        <charset val="134"/>
      </rPr>
      <t>m</t>
    </r>
    <r>
      <rPr>
        <b/>
        <vertAlign val="superscript"/>
        <sz val="11"/>
        <rFont val="Times New Roman"/>
        <charset val="134"/>
      </rPr>
      <t>3</t>
    </r>
    <r>
      <rPr>
        <b/>
        <sz val="11"/>
        <rFont val="Times New Roman"/>
        <charset val="134"/>
      </rPr>
      <t>/d</t>
    </r>
    <r>
      <rPr>
        <b/>
        <sz val="11"/>
        <rFont val="宋体"/>
        <charset val="134"/>
      </rPr>
      <t>）</t>
    </r>
  </si>
  <si>
    <t>设计供水人口（人）</t>
  </si>
  <si>
    <t>供水受益范围（覆盖的乡镇、村）</t>
  </si>
  <si>
    <t>主要建设内容</t>
  </si>
  <si>
    <t>总投资</t>
  </si>
  <si>
    <t>工程举措投资（万元）</t>
  </si>
  <si>
    <t>非工程举措投资（万元）</t>
  </si>
  <si>
    <r>
      <rPr>
        <b/>
        <sz val="11"/>
        <color rgb="FFFF0000"/>
        <rFont val="宋体"/>
        <charset val="134"/>
      </rPr>
      <t>整改措施类型（立行立改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分阶段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持续推进）</t>
    </r>
  </si>
  <si>
    <t>实施安排（年）</t>
  </si>
  <si>
    <t>工程举措总投资（万元）</t>
  </si>
  <si>
    <t>水源及取水工程</t>
  </si>
  <si>
    <t>净水工程</t>
  </si>
  <si>
    <t>非工程举措总投资（万元）</t>
  </si>
  <si>
    <t>其中</t>
  </si>
  <si>
    <t>水源工程投资</t>
  </si>
  <si>
    <t>输配水管网投资</t>
  </si>
  <si>
    <t>净水工程投资</t>
  </si>
  <si>
    <t>日常巡查和维修养护</t>
  </si>
  <si>
    <t>运营管理</t>
  </si>
  <si>
    <t>安全管理</t>
  </si>
  <si>
    <t>水源取水工程</t>
  </si>
  <si>
    <t>水源保护划、立、治</t>
  </si>
  <si>
    <t>输水管网</t>
  </si>
  <si>
    <t>配水管网</t>
  </si>
  <si>
    <t>管道附属设施</t>
  </si>
  <si>
    <t>计量设施</t>
  </si>
  <si>
    <t>水质净化设施</t>
  </si>
  <si>
    <t>机电设施</t>
  </si>
  <si>
    <t>出厂水计量</t>
  </si>
  <si>
    <t>水质状况实时监测</t>
  </si>
  <si>
    <t>1.离心泵Q=155m3 /h H=16.7m，球墨铸铁，2台；配套电机：N=15kW 380V，2台（1用1备）；离心泵Q=76m3 /h H=16.7m，球墨铸铁，1台；配套电机：N=7.5kW 380V，1台；
2.DN300远传电磁流量计（带压力监测模块）1套；DN200远传电磁流量计（带压力监测模块）2套；DN150远传电磁流量计（带压力监测模块）3套；</t>
  </si>
  <si>
    <t>分阶段</t>
  </si>
  <si>
    <t>DN400远传电磁流量计（带压力监测模块）2套；DN300远传电磁流量计（带压力监测模块）1套；DN200远传电磁流量计（带压力监测模块）5套；DN150远传电磁流量计（带压力监测模块）2套；DN100远传电磁流量计（带压力监测模块）2套；</t>
  </si>
  <si>
    <t>1.DN400远传电磁流量计（带压力监测模块）1套；DN300远传电磁流量计（带压力监测模块）1套；DN200远传电磁流量计（带压力监测模块）2套；DN150远传电磁流量计（带压力监测模块）2套；</t>
  </si>
  <si>
    <t>武阳镇泗港口</t>
  </si>
  <si>
    <t>武阳街、武阳村、蕉湖村、大仪村、朱坊村和付家村，前进村，西游村，塔城乡，创业园</t>
  </si>
  <si>
    <t>1.滤池改造，包括配水板、支撑结构、及滤池滤料5000 t；
2.新建塔城加压泵站（0.35万m3/d），主要建设内容：送水泵房，预留清水池用地；送水泵房、加药间、配电间合建为综合管理房，其中泵房采用地上式结构，共设5台泵位，采用成套无负压供水设备，设置5台水泵，4用1备；系统设计流量Q＝240m3/h，H＝31.0~37.0m，单台水泵配电机功率：Pe＝7.5kW；
3.DN400远传电磁流量计（带压力监测模块）1套；DN300远传电磁流量计（带压力监测模块）2套；DN200远传电磁流量计（带压力监测模块）2套；DN150远传电磁流量计（带压力监测模块）4套；
4.新建银三角水厂10万m3/d，及银三角至武阳输水干管7.2km</t>
  </si>
  <si>
    <t>1.DN300远传电磁流量计（带压力监测模块）1套；DN200远传电磁流量计（带压力监测模块）2套；DN150远传电磁流量计（带压力监测模块）1套；</t>
  </si>
  <si>
    <t>1.引水管：3根，DN300PE管，总长约30m；简易取水头部，规格：1m*3m，H=3m；
2.滤池改造，包括配水板、支撑结构、及滤池滤料2000t；
3.DN300远传电磁流量计（带压力监测模块）1套；DN200远传电磁流量计（带压力监测模块）2套；DN150远传电磁流量计（带压力监测模块）1套；</t>
  </si>
  <si>
    <t>向塘镇西总干渠西岸</t>
  </si>
  <si>
    <t>1.新建广福加压泵站（1万m3/d），主要建设内容：清水池、送水泵房、泵站进出水管；一期安装2台大泵和2台小泵，3用1备，其中1台大泵备用，全部考虑变频控制；大泵特性参数为：Q＝300m3/h，H＝36.0~45.0m，配电机功率：Pe＝45kW；小泵特性参数为：Q＝150m3/h，H＝36.0~45.0m，配电机功率：Pe＝37kW。</t>
  </si>
  <si>
    <t>新建输配水管网长约 16.1 km（DN200~DN300配水管约 3.6 km，DN20~DN100村居管约 12.5 km），新装水表约 823 户，服务人口约 3305 人。</t>
  </si>
  <si>
    <t>新建输配水管网长约 87.8 km（DN150~DN200配水管约 2.8 km，DN20~DN100村居管约 85.0 km），新装水表约 635 户，服务人口约 4130 人。</t>
  </si>
  <si>
    <t>新建输配水管网长约 30.0 km（DN150~DN300配水管 5.5 km，DN20~DN100村居管约 24.5 km），新装水表约 852 户，服务人口约 3410 人。</t>
  </si>
  <si>
    <t>新建输配水管网长约 12.5 km（DN150配水管约 4.5 km，DN20~DN100村居管约 8.0 km），新装水表约190 户，服务人口约 820 人。</t>
  </si>
  <si>
    <t>新建输配水管网长约 25.0 km（DN150~DN200配水管约 5.0  km，DN20~DN100村居管约 20.0 km），新装水表约 412户，服务人口约 1898 人。</t>
  </si>
  <si>
    <t>新建输配水管网长约 15.7 km（DN200~DN300配水管约 2.7 km，DN20~DN100村居管约 13.0 km），新装水表约 944 户，服务人口约 3990 人。</t>
  </si>
  <si>
    <t>新建输配水管网长约 15.0 km（DN250~DN400配水管约 4.0 km，DN20~DN100村居管约 11.0 km），新装水表约 592 户，服务人口约 2390 人。</t>
  </si>
  <si>
    <t>新建输配水管网长约 16.7 km（DN150~DN400配水管约 6.7 km，DN20~DN100村居管约 10.0 km），新装水表约 795 户，服务人口约 2964 人。</t>
  </si>
  <si>
    <t>新建输配水管网长约 16.1 km（DN150~DN400配水管约 3.5 km，DN20~DN100村居管约 12.6 km），新装水表约 560 户，服务人口约 1970 人。</t>
  </si>
  <si>
    <t>新建输配水管网长约 19.5 km（DN150~DN300配水管约 3.6 km，DN20~DN100村居管约 15.9 km），新装水表约 830 户，服务人口约 2895 人。</t>
  </si>
  <si>
    <t>新建输配水管网长约 6.35 km（DN150配水管约 0.45 km，DN20~DN100村居管约 5.9 km），新装水表约 550 户，服务人口约 1944 人。</t>
  </si>
  <si>
    <t>新建输配水管网长约 4.2 km（DN400配水管约 1.4 km，DN20~DN100村居管约 2.8 km），新装水表约 55 户，服务人口约 190 人。</t>
  </si>
  <si>
    <t>新建输配水管网长约 6.5 km（DN150~DN200配水管约 2.0 km，DN20~DN100村居管约 4.5 km），新装水表约 760 户，服务人口约 2608 人。</t>
  </si>
  <si>
    <t>新建输配水管网长约 20.2 km（DN150~DN200配水管约 2.7 km，DN20~DN100村居管约 17.5 km），新装水表约 765 户，服务人口约 2498 人。</t>
  </si>
  <si>
    <t>新建输配水管网长约 35.6 km（DN150~DN300配水管约 7.8 km，DN20~DN100村居管约 27.8 km），新装水表约 1020 户，服务人口约 3470 人。</t>
  </si>
  <si>
    <t>新建输配水管网长约 18.2 km（DN150~DN400配水管约 4.2 km，DN20~DN100村居管约 14.0 km），新装水表约 534 户，服务人口约 1423 人。</t>
  </si>
  <si>
    <t>新建输配水管网长约 4.05 km（DN150配水管约 1. 1km，DN20~DN100村居管约 2.95 km），新装水表约 407 户，服务人口约 1400 人。</t>
  </si>
  <si>
    <t>新建输配水管网长约 49.1 km（DN150~DN300配水管约 4.6 km，DN20~DN100村居管约 44.5 km），新装水表 1802 户，服务人口约 7080 人。</t>
  </si>
  <si>
    <t>新建输配水管网长约 28.1 km（DN150~DN200配水管 4.9 km，DN20~DN100村居管约 23.2 km），新装水表约 1113 户，服务人口约 4800 人。</t>
  </si>
  <si>
    <t>新建输配水管网长约 7.0 km（DN150~DN200配水管约 0.8 km，DN20~DN100村居管约 6.2 km），新装水表约 260 户，服务人口约 1050 人。</t>
  </si>
  <si>
    <t>新建输配水管网长约 5.85 km（DN150~DN200配水管约 2.9 km，DN20~DN100村居管约 2.95 km），新装水表约 110 户，服务人口约 400 人。</t>
  </si>
  <si>
    <t>新建输配水管网长约 37.0 km（DN150~DN200配水管约 3.0 km，DN20~DN100村居管约 34.0 km），新装水表约 1740 户，服务人口约 5400 人。</t>
  </si>
  <si>
    <t>新建输配水管网长约 32.3 km（DN150~DN300配水管约 3.3 km，DN20~DN100村居管约 29.0 km），新装水表 1070 户，服务人口约 3850 人。</t>
  </si>
  <si>
    <t>新建输配水管网长约 26.0 km（DN150~DN200配水管约 1.5 km，DN20~DN100村居管约 24.5 km），新装水表约 1042 户，服务人口约 4200 人。</t>
  </si>
  <si>
    <t>新建输配水管网长约 28.8 km（DN150~DN300配水管约 4.5 km，DN20~DN100村居管约 24.3 km），新装水表约 870 户，服务人口约 3110 人。</t>
  </si>
  <si>
    <t>新建输配水管网长约 30.9 km（DN150~DN200配水管约 1.9 km，DN20~DN100村居管约 29.0 km），新装水表约 1170 户，服务人口约 3750 人。</t>
  </si>
  <si>
    <t>新建输配水管网长约 10.0 km（DN150~DN500配水管 1.5 km，DN20~DN100村居管 8.5 km），新装水表约 1020 户，服务人口约 3058 人。</t>
  </si>
  <si>
    <t>新建输配水管网长约 22.6 km（DN150~DN400配水管约 2.6 km，DN20~DN100村居管约 20.0 km），新装水表约 602 户，服务人口约 2337 人。</t>
  </si>
  <si>
    <t>新建输配水管网长约 15.5 km（DN150~DN200配水管约 2.0 km，DN20~DN100村居管约 13.5 km），新装水表约 508 户，服务人口约 1980 人。</t>
  </si>
  <si>
    <t>新建输配水管网长约 25.5 km（DN150~DN200配水管约 4.5 km，DN20~DN100村居管约 21.0 km），新装水表 728 户，服务人口约 3060 人。</t>
  </si>
  <si>
    <t>新建输配水管网长约 12.6 km（DN150~DN200配水管约 1.6 km，DN20~DN100村居管约 11.0 km），新装水表约 560 户，服务人口约 2270 人。</t>
  </si>
  <si>
    <t>新建输配水管网长约 22.8 km（DN150~DN200配水管约 1.8 km，DN20~DN100村居管约 21.0 km），新装水表约 570 户，服务人口约 3060 人。</t>
  </si>
  <si>
    <t>新建输配水管网长约 7.8 km（DN150配水管约 1.6 km，DN20~DN100村居管约 6.2 km），新装水表约 945 户，服务人口约 2660 人。</t>
  </si>
  <si>
    <t>新建输配水管网长约 3.85  km（DN150配水管约  0.9  km，DN20~DN100村居管 2.95 km），新装水表 87 户，服务人口约 270 人。</t>
  </si>
  <si>
    <t>南昌县农村供水工程信息平台</t>
  </si>
  <si>
    <t>持续推进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</si>
</sst>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67">
    <font>
      <sz val="12"/>
      <name val="宋体"/>
      <charset val="134"/>
    </font>
    <font>
      <sz val="11"/>
      <name val="黑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b/>
      <sz val="1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color theme="1"/>
      <name val="宋体"/>
      <charset val="134"/>
    </font>
    <font>
      <sz val="11"/>
      <name val="Times New Roman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6"/>
      <name val="宋体"/>
      <charset val="134"/>
    </font>
    <font>
      <b/>
      <sz val="18"/>
      <name val="方正小标宋简体"/>
      <charset val="134"/>
    </font>
    <font>
      <b/>
      <sz val="16"/>
      <color theme="1"/>
      <name val="黑体"/>
      <charset val="134"/>
    </font>
    <font>
      <b/>
      <sz val="16"/>
      <name val="Times New Roman"/>
      <charset val="134"/>
    </font>
    <font>
      <b/>
      <sz val="16"/>
      <name val="黑体"/>
      <charset val="134"/>
    </font>
    <font>
      <b/>
      <sz val="16"/>
      <color theme="1"/>
      <name val="Times New Roman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2"/>
      <color theme="1"/>
      <name val="Times New Roman"/>
      <charset val="134"/>
    </font>
    <font>
      <sz val="16"/>
      <name val="Times New Roman"/>
      <charset val="134"/>
    </font>
    <font>
      <sz val="16"/>
      <color theme="1"/>
      <name val="宋体"/>
      <charset val="134"/>
      <scheme val="major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16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name val="Times New Roman"/>
      <charset val="134"/>
    </font>
    <font>
      <b/>
      <vertAlign val="superscript"/>
      <sz val="12"/>
      <name val="Times New Roman"/>
      <charset val="134"/>
    </font>
    <font>
      <b/>
      <sz val="12"/>
      <color rgb="FFFF0000"/>
      <name val="黑体"/>
      <charset val="134"/>
    </font>
    <font>
      <b/>
      <sz val="16"/>
      <name val="Arial"/>
      <charset val="134"/>
    </font>
    <font>
      <b/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2" borderId="10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9" fillId="0" borderId="11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3" borderId="13" applyNumberFormat="0" applyAlignment="0" applyProtection="0">
      <alignment vertical="center"/>
    </xf>
    <xf numFmtId="0" fontId="52" fillId="4" borderId="14" applyNumberFormat="0" applyAlignment="0" applyProtection="0">
      <alignment vertical="center"/>
    </xf>
    <xf numFmtId="0" fontId="53" fillId="4" borderId="13" applyNumberFormat="0" applyAlignment="0" applyProtection="0">
      <alignment vertical="center"/>
    </xf>
    <xf numFmtId="0" fontId="54" fillId="5" borderId="15" applyNumberFormat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3" xfId="49" applyFont="1" applyBorder="1" applyAlignment="1">
      <alignment horizontal="center" vertical="center" wrapText="1"/>
    </xf>
    <xf numFmtId="0" fontId="10" fillId="0" borderId="3" xfId="49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0" fontId="12" fillId="0" borderId="4" xfId="49" applyFont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7" fontId="14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77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17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22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>
      <alignment vertical="center"/>
    </xf>
    <xf numFmtId="0" fontId="25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9" fillId="0" borderId="9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9" fontId="37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0" fontId="2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泰和县农村自来水规划附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H25"/>
  <sheetViews>
    <sheetView zoomScale="40" zoomScaleNormal="40" workbookViewId="0">
      <pane xSplit="2" ySplit="7" topLeftCell="C8" activePane="bottomRight" state="frozen"/>
      <selection/>
      <selection pane="topRight"/>
      <selection pane="bottomLeft"/>
      <selection pane="bottomRight" activeCell="K3" sqref="K3:K4"/>
    </sheetView>
  </sheetViews>
  <sheetFormatPr defaultColWidth="8.5" defaultRowHeight="15"/>
  <cols>
    <col min="1" max="1" width="10.375" style="97" customWidth="1"/>
    <col min="2" max="2" width="24.5833333333333" style="98" customWidth="1"/>
    <col min="3" max="3" width="16.875" style="98" customWidth="1"/>
    <col min="4" max="4" width="25.75" style="98" customWidth="1"/>
    <col min="5" max="5" width="11.5" style="98" customWidth="1"/>
    <col min="6" max="6" width="11.75" style="98" customWidth="1"/>
    <col min="7" max="7" width="12.25" style="98" customWidth="1"/>
    <col min="8" max="8" width="9.875" style="98" customWidth="1"/>
    <col min="9" max="9" width="13.875" style="98" customWidth="1"/>
    <col min="10" max="11" width="10.625" style="98" customWidth="1"/>
    <col min="12" max="12" width="13.875" style="98" customWidth="1"/>
    <col min="13" max="13" width="8.25" style="98" customWidth="1"/>
    <col min="14" max="14" width="18.875" style="98" customWidth="1"/>
    <col min="15" max="15" width="12.125" style="98" customWidth="1"/>
    <col min="16" max="20" width="13.5" style="98" customWidth="1"/>
    <col min="21" max="21" width="8" style="98" customWidth="1"/>
    <col min="22" max="22" width="9" style="98" customWidth="1"/>
    <col min="23" max="24" width="7.375" style="98" customWidth="1"/>
    <col min="25" max="25" width="8.875" style="98" customWidth="1"/>
    <col min="26" max="26" width="11.5" style="98" customWidth="1"/>
    <col min="27" max="27" width="10.875" style="98" customWidth="1"/>
    <col min="28" max="28" width="11" style="90" customWidth="1"/>
    <col min="29" max="34" width="8.5" style="90"/>
    <col min="35" max="16384" width="8.5" style="99"/>
  </cols>
  <sheetData>
    <row r="1" s="90" customFormat="1" ht="42" customHeight="1" spans="1:34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</row>
    <row r="2" s="91" customFormat="1" ht="30" customHeight="1" spans="1:34">
      <c r="A2" s="101" t="s">
        <v>1</v>
      </c>
      <c r="B2" s="102" t="s">
        <v>2</v>
      </c>
      <c r="C2" s="102"/>
      <c r="D2" s="102"/>
      <c r="E2" s="102"/>
      <c r="F2" s="102"/>
      <c r="G2" s="102"/>
      <c r="H2" s="80" t="s">
        <v>3</v>
      </c>
      <c r="I2" s="103"/>
      <c r="J2" s="103"/>
      <c r="K2" s="103"/>
      <c r="L2" s="103"/>
      <c r="M2" s="103"/>
      <c r="N2" s="104" t="s">
        <v>4</v>
      </c>
      <c r="O2" s="103"/>
      <c r="P2" s="103"/>
      <c r="Q2" s="103"/>
      <c r="R2" s="105" t="s">
        <v>5</v>
      </c>
      <c r="S2" s="106"/>
      <c r="T2" s="107"/>
      <c r="U2" s="80" t="s">
        <v>6</v>
      </c>
      <c r="V2" s="103"/>
      <c r="W2" s="103"/>
      <c r="X2" s="80" t="s">
        <v>7</v>
      </c>
      <c r="Y2" s="103"/>
      <c r="Z2" s="103"/>
      <c r="AA2" s="103"/>
      <c r="AB2" s="105" t="s">
        <v>8</v>
      </c>
      <c r="AC2" s="108"/>
      <c r="AD2" s="109"/>
      <c r="AE2" s="110" t="s">
        <v>9</v>
      </c>
      <c r="AF2" s="111"/>
      <c r="AG2" s="112"/>
      <c r="AH2" s="102" t="s">
        <v>10</v>
      </c>
    </row>
    <row r="3" s="91" customFormat="1" ht="30" customHeight="1" spans="1:34">
      <c r="A3" s="101"/>
      <c r="B3" s="113" t="s">
        <v>11</v>
      </c>
      <c r="C3" s="113" t="s">
        <v>12</v>
      </c>
      <c r="D3" s="114" t="s">
        <v>13</v>
      </c>
      <c r="E3" s="113" t="s">
        <v>14</v>
      </c>
      <c r="F3" s="113" t="s">
        <v>15</v>
      </c>
      <c r="G3" s="113" t="s">
        <v>16</v>
      </c>
      <c r="H3" s="114" t="s">
        <v>17</v>
      </c>
      <c r="I3" s="113" t="s">
        <v>18</v>
      </c>
      <c r="J3" s="113" t="s">
        <v>19</v>
      </c>
      <c r="K3" s="113" t="s">
        <v>20</v>
      </c>
      <c r="L3" s="113" t="s">
        <v>21</v>
      </c>
      <c r="M3" s="113" t="s">
        <v>22</v>
      </c>
      <c r="N3" s="115" t="s">
        <v>23</v>
      </c>
      <c r="O3" s="116"/>
      <c r="P3" s="105" t="s">
        <v>24</v>
      </c>
      <c r="Q3" s="109"/>
      <c r="R3" s="104" t="s">
        <v>25</v>
      </c>
      <c r="S3" s="104" t="s">
        <v>26</v>
      </c>
      <c r="T3" s="104" t="s">
        <v>27</v>
      </c>
      <c r="U3" s="114" t="s">
        <v>28</v>
      </c>
      <c r="V3" s="114" t="s">
        <v>29</v>
      </c>
      <c r="W3" s="114" t="s">
        <v>30</v>
      </c>
      <c r="X3" s="80" t="s">
        <v>31</v>
      </c>
      <c r="Y3" s="80"/>
      <c r="Z3" s="80" t="s">
        <v>32</v>
      </c>
      <c r="AA3" s="80"/>
      <c r="AB3" s="114" t="s">
        <v>33</v>
      </c>
      <c r="AC3" s="80" t="s">
        <v>34</v>
      </c>
      <c r="AD3" s="104" t="s">
        <v>35</v>
      </c>
      <c r="AE3" s="104" t="s">
        <v>36</v>
      </c>
      <c r="AF3" s="104" t="s">
        <v>37</v>
      </c>
      <c r="AG3" s="104" t="s">
        <v>38</v>
      </c>
      <c r="AH3" s="102"/>
    </row>
    <row r="4" s="91" customFormat="1" ht="138" customHeight="1" spans="1:34">
      <c r="A4" s="117"/>
      <c r="B4" s="118"/>
      <c r="C4" s="118"/>
      <c r="D4" s="119"/>
      <c r="E4" s="118"/>
      <c r="F4" s="118"/>
      <c r="G4" s="118"/>
      <c r="H4" s="119"/>
      <c r="I4" s="118"/>
      <c r="J4" s="118"/>
      <c r="K4" s="118"/>
      <c r="L4" s="118"/>
      <c r="M4" s="118"/>
      <c r="N4" s="104" t="s">
        <v>39</v>
      </c>
      <c r="O4" s="104" t="s">
        <v>40</v>
      </c>
      <c r="P4" s="104" t="s">
        <v>41</v>
      </c>
      <c r="Q4" s="104" t="s">
        <v>42</v>
      </c>
      <c r="R4" s="104"/>
      <c r="S4" s="104"/>
      <c r="T4" s="104"/>
      <c r="U4" s="119"/>
      <c r="V4" s="119"/>
      <c r="W4" s="119"/>
      <c r="X4" s="104" t="s">
        <v>43</v>
      </c>
      <c r="Y4" s="104" t="s">
        <v>26</v>
      </c>
      <c r="Z4" s="104" t="s">
        <v>44</v>
      </c>
      <c r="AA4" s="104" t="s">
        <v>26</v>
      </c>
      <c r="AB4" s="119"/>
      <c r="AC4" s="80"/>
      <c r="AD4" s="104"/>
      <c r="AE4" s="104"/>
      <c r="AF4" s="104"/>
      <c r="AG4" s="104"/>
      <c r="AH4" s="102"/>
    </row>
    <row r="5" s="92" customFormat="1" ht="30" customHeight="1" spans="1:34">
      <c r="A5" s="25">
        <f t="shared" ref="A5:AH5" si="0">COLUMN()</f>
        <v>1</v>
      </c>
      <c r="B5" s="25">
        <f t="shared" si="0"/>
        <v>2</v>
      </c>
      <c r="C5" s="25">
        <f t="shared" si="0"/>
        <v>3</v>
      </c>
      <c r="D5" s="25">
        <f t="shared" si="0"/>
        <v>4</v>
      </c>
      <c r="E5" s="25">
        <f t="shared" si="0"/>
        <v>5</v>
      </c>
      <c r="F5" s="25">
        <f t="shared" si="0"/>
        <v>6</v>
      </c>
      <c r="G5" s="25">
        <f t="shared" si="0"/>
        <v>7</v>
      </c>
      <c r="H5" s="25">
        <f t="shared" si="0"/>
        <v>8</v>
      </c>
      <c r="I5" s="25">
        <f t="shared" si="0"/>
        <v>9</v>
      </c>
      <c r="J5" s="25">
        <f t="shared" si="0"/>
        <v>10</v>
      </c>
      <c r="K5" s="25">
        <f t="shared" si="0"/>
        <v>11</v>
      </c>
      <c r="L5" s="25">
        <f t="shared" si="0"/>
        <v>12</v>
      </c>
      <c r="M5" s="25">
        <f t="shared" si="0"/>
        <v>13</v>
      </c>
      <c r="N5" s="25">
        <f t="shared" si="0"/>
        <v>14</v>
      </c>
      <c r="O5" s="25">
        <f t="shared" si="0"/>
        <v>15</v>
      </c>
      <c r="P5" s="25">
        <f t="shared" si="0"/>
        <v>16</v>
      </c>
      <c r="Q5" s="25">
        <f t="shared" si="0"/>
        <v>17</v>
      </c>
      <c r="R5" s="25">
        <f t="shared" si="0"/>
        <v>18</v>
      </c>
      <c r="S5" s="25">
        <f t="shared" si="0"/>
        <v>19</v>
      </c>
      <c r="T5" s="25">
        <f t="shared" si="0"/>
        <v>20</v>
      </c>
      <c r="U5" s="25">
        <f t="shared" si="0"/>
        <v>21</v>
      </c>
      <c r="V5" s="25">
        <f t="shared" si="0"/>
        <v>22</v>
      </c>
      <c r="W5" s="25">
        <f t="shared" si="0"/>
        <v>23</v>
      </c>
      <c r="X5" s="25">
        <f t="shared" si="0"/>
        <v>24</v>
      </c>
      <c r="Y5" s="25">
        <f t="shared" si="0"/>
        <v>25</v>
      </c>
      <c r="Z5" s="25">
        <f t="shared" si="0"/>
        <v>26</v>
      </c>
      <c r="AA5" s="25">
        <f t="shared" si="0"/>
        <v>27</v>
      </c>
      <c r="AB5" s="25">
        <f t="shared" si="0"/>
        <v>28</v>
      </c>
      <c r="AC5" s="25">
        <f t="shared" si="0"/>
        <v>29</v>
      </c>
      <c r="AD5" s="25">
        <f t="shared" si="0"/>
        <v>30</v>
      </c>
      <c r="AE5" s="25">
        <f t="shared" si="0"/>
        <v>31</v>
      </c>
      <c r="AF5" s="25">
        <f t="shared" si="0"/>
        <v>32</v>
      </c>
      <c r="AG5" s="25">
        <f t="shared" si="0"/>
        <v>33</v>
      </c>
      <c r="AH5" s="25">
        <f t="shared" si="0"/>
        <v>34</v>
      </c>
    </row>
    <row r="6" s="93" customFormat="1" ht="111" customHeight="1" spans="1:34">
      <c r="A6" s="120" t="s">
        <v>45</v>
      </c>
      <c r="B6" s="121" t="s">
        <v>46</v>
      </c>
      <c r="C6" s="122" t="s">
        <v>47</v>
      </c>
      <c r="D6" s="122" t="s">
        <v>47</v>
      </c>
      <c r="E6" s="121" t="s">
        <v>48</v>
      </c>
      <c r="F6" s="121" t="s">
        <v>49</v>
      </c>
      <c r="G6" s="122" t="s">
        <v>49</v>
      </c>
      <c r="H6" s="121"/>
      <c r="I6" s="121" t="s">
        <v>50</v>
      </c>
      <c r="J6" s="121" t="s">
        <v>51</v>
      </c>
      <c r="K6" s="121" t="s">
        <v>52</v>
      </c>
      <c r="L6" s="121" t="s">
        <v>53</v>
      </c>
      <c r="M6" s="121" t="s">
        <v>54</v>
      </c>
      <c r="N6" s="121" t="s">
        <v>55</v>
      </c>
      <c r="O6" s="121" t="s">
        <v>56</v>
      </c>
      <c r="P6" s="121" t="s">
        <v>57</v>
      </c>
      <c r="Q6" s="121" t="s">
        <v>58</v>
      </c>
      <c r="R6" s="121" t="s">
        <v>59</v>
      </c>
      <c r="S6" s="121" t="s">
        <v>59</v>
      </c>
      <c r="T6" s="121" t="s">
        <v>60</v>
      </c>
      <c r="U6" s="121" t="s">
        <v>61</v>
      </c>
      <c r="V6" s="123"/>
      <c r="W6" s="123"/>
      <c r="X6" s="121" t="s">
        <v>59</v>
      </c>
      <c r="Y6" s="121" t="s">
        <v>59</v>
      </c>
      <c r="Z6" s="121" t="s">
        <v>59</v>
      </c>
      <c r="AA6" s="121" t="s">
        <v>59</v>
      </c>
      <c r="AB6" s="120" t="s">
        <v>62</v>
      </c>
      <c r="AC6" s="120"/>
      <c r="AD6" s="121" t="s">
        <v>63</v>
      </c>
      <c r="AE6" s="121" t="s">
        <v>64</v>
      </c>
      <c r="AF6" s="121" t="s">
        <v>65</v>
      </c>
      <c r="AG6" s="120" t="s">
        <v>62</v>
      </c>
      <c r="AH6" s="120"/>
    </row>
    <row r="7" s="94" customFormat="1" ht="24.95" customHeight="1" spans="1:34">
      <c r="A7" s="122" t="s">
        <v>66</v>
      </c>
      <c r="B7" s="122" t="s">
        <v>67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4"/>
      <c r="AC7" s="124"/>
      <c r="AD7" s="124"/>
      <c r="AE7" s="124"/>
      <c r="AF7" s="124"/>
      <c r="AG7" s="124"/>
      <c r="AH7" s="124"/>
    </row>
    <row r="8" s="95" customFormat="1" ht="187" customHeight="1" spans="1:34">
      <c r="A8" s="125">
        <v>1</v>
      </c>
      <c r="B8" s="126" t="s">
        <v>68</v>
      </c>
      <c r="C8" s="96" t="s">
        <v>69</v>
      </c>
      <c r="D8" s="127" t="s">
        <v>70</v>
      </c>
      <c r="E8" s="125">
        <v>5000</v>
      </c>
      <c r="F8" s="125">
        <v>10000</v>
      </c>
      <c r="G8" s="125">
        <v>10000</v>
      </c>
      <c r="H8" s="127" t="s">
        <v>71</v>
      </c>
      <c r="I8" s="127" t="s">
        <v>72</v>
      </c>
      <c r="J8" s="127" t="s">
        <v>73</v>
      </c>
      <c r="K8" s="127" t="s">
        <v>73</v>
      </c>
      <c r="L8" s="95" t="s">
        <v>74</v>
      </c>
      <c r="M8" s="127" t="s">
        <v>73</v>
      </c>
      <c r="N8" s="127" t="s">
        <v>75</v>
      </c>
      <c r="O8" s="127" t="s">
        <v>73</v>
      </c>
      <c r="P8" s="127" t="s">
        <v>76</v>
      </c>
      <c r="Q8" s="127" t="s">
        <v>73</v>
      </c>
      <c r="R8" s="127" t="s">
        <v>73</v>
      </c>
      <c r="S8" s="127" t="s">
        <v>73</v>
      </c>
      <c r="T8" s="127" t="s">
        <v>77</v>
      </c>
      <c r="U8" s="125" t="s">
        <v>78</v>
      </c>
      <c r="V8" s="125">
        <v>210</v>
      </c>
      <c r="W8" s="128">
        <v>0.15</v>
      </c>
      <c r="X8" s="127" t="s">
        <v>73</v>
      </c>
      <c r="Y8" s="127" t="s">
        <v>73</v>
      </c>
      <c r="Z8" s="127" t="s">
        <v>73</v>
      </c>
      <c r="AA8" s="127" t="s">
        <v>73</v>
      </c>
      <c r="AB8" s="127" t="s">
        <v>73</v>
      </c>
      <c r="AC8" s="129">
        <v>1.5</v>
      </c>
      <c r="AD8" s="130" t="s">
        <v>79</v>
      </c>
      <c r="AE8" s="127" t="s">
        <v>80</v>
      </c>
      <c r="AF8" s="131" t="s">
        <v>81</v>
      </c>
      <c r="AG8" s="127" t="s">
        <v>73</v>
      </c>
      <c r="AH8" s="129"/>
    </row>
    <row r="9" s="95" customFormat="1" ht="285" customHeight="1" spans="1:34">
      <c r="A9" s="125">
        <v>2</v>
      </c>
      <c r="B9" s="126" t="s">
        <v>82</v>
      </c>
      <c r="C9" s="127" t="s">
        <v>83</v>
      </c>
      <c r="D9" s="127" t="s">
        <v>84</v>
      </c>
      <c r="E9" s="125">
        <v>25000</v>
      </c>
      <c r="F9" s="125">
        <v>88600</v>
      </c>
      <c r="G9" s="125">
        <v>88600</v>
      </c>
      <c r="H9" s="127" t="s">
        <v>85</v>
      </c>
      <c r="I9" s="127" t="s">
        <v>72</v>
      </c>
      <c r="J9" s="127" t="s">
        <v>73</v>
      </c>
      <c r="K9" s="127" t="s">
        <v>73</v>
      </c>
      <c r="L9" s="125" t="s">
        <v>86</v>
      </c>
      <c r="M9" s="127" t="s">
        <v>73</v>
      </c>
      <c r="N9" s="127" t="s">
        <v>75</v>
      </c>
      <c r="O9" s="127" t="s">
        <v>73</v>
      </c>
      <c r="P9" s="127" t="s">
        <v>76</v>
      </c>
      <c r="Q9" s="127" t="s">
        <v>73</v>
      </c>
      <c r="R9" s="127" t="s">
        <v>73</v>
      </c>
      <c r="S9" s="127" t="s">
        <v>73</v>
      </c>
      <c r="T9" s="127" t="s">
        <v>77</v>
      </c>
      <c r="U9" s="125" t="s">
        <v>87</v>
      </c>
      <c r="V9" s="125">
        <v>155</v>
      </c>
      <c r="W9" s="128">
        <v>0.15</v>
      </c>
      <c r="X9" s="127" t="s">
        <v>73</v>
      </c>
      <c r="Y9" s="127" t="s">
        <v>73</v>
      </c>
      <c r="Z9" s="127" t="s">
        <v>73</v>
      </c>
      <c r="AA9" s="127" t="s">
        <v>73</v>
      </c>
      <c r="AB9" s="127" t="s">
        <v>73</v>
      </c>
      <c r="AC9" s="129">
        <v>1.4</v>
      </c>
      <c r="AD9" s="130" t="s">
        <v>79</v>
      </c>
      <c r="AE9" s="127" t="s">
        <v>88</v>
      </c>
      <c r="AF9" s="131" t="s">
        <v>81</v>
      </c>
      <c r="AG9" s="127" t="s">
        <v>73</v>
      </c>
      <c r="AH9" s="129"/>
    </row>
    <row r="10" s="95" customFormat="1" ht="243" customHeight="1" spans="1:34">
      <c r="A10" s="125">
        <v>3</v>
      </c>
      <c r="B10" s="126" t="s">
        <v>89</v>
      </c>
      <c r="C10" s="127" t="s">
        <v>90</v>
      </c>
      <c r="D10" s="127" t="s">
        <v>91</v>
      </c>
      <c r="E10" s="125">
        <v>5000</v>
      </c>
      <c r="F10" s="125">
        <v>30000</v>
      </c>
      <c r="G10" s="125">
        <v>30000</v>
      </c>
      <c r="H10" s="127" t="s">
        <v>92</v>
      </c>
      <c r="I10" s="127" t="s">
        <v>72</v>
      </c>
      <c r="J10" s="127" t="s">
        <v>73</v>
      </c>
      <c r="K10" s="127" t="s">
        <v>73</v>
      </c>
      <c r="L10" s="125" t="s">
        <v>86</v>
      </c>
      <c r="M10" s="127" t="s">
        <v>73</v>
      </c>
      <c r="N10" s="127" t="s">
        <v>75</v>
      </c>
      <c r="O10" s="127" t="s">
        <v>73</v>
      </c>
      <c r="P10" s="127" t="s">
        <v>76</v>
      </c>
      <c r="Q10" s="127" t="s">
        <v>73</v>
      </c>
      <c r="R10" s="127" t="s">
        <v>73</v>
      </c>
      <c r="S10" s="127" t="s">
        <v>73</v>
      </c>
      <c r="T10" s="127" t="s">
        <v>77</v>
      </c>
      <c r="U10" s="125" t="s">
        <v>87</v>
      </c>
      <c r="V10" s="125">
        <v>316</v>
      </c>
      <c r="W10" s="128">
        <v>0.15</v>
      </c>
      <c r="X10" s="127" t="s">
        <v>73</v>
      </c>
      <c r="Y10" s="127" t="s">
        <v>73</v>
      </c>
      <c r="Z10" s="127" t="s">
        <v>73</v>
      </c>
      <c r="AA10" s="127" t="s">
        <v>73</v>
      </c>
      <c r="AB10" s="127" t="s">
        <v>73</v>
      </c>
      <c r="AC10" s="129">
        <v>1.4</v>
      </c>
      <c r="AD10" s="130" t="s">
        <v>79</v>
      </c>
      <c r="AE10" s="127" t="s">
        <v>88</v>
      </c>
      <c r="AF10" s="131" t="s">
        <v>81</v>
      </c>
      <c r="AG10" s="127" t="s">
        <v>73</v>
      </c>
      <c r="AH10" s="129"/>
    </row>
    <row r="11" s="95" customFormat="1" ht="240" customHeight="1" spans="1:34">
      <c r="A11" s="125">
        <v>4</v>
      </c>
      <c r="B11" s="126" t="s">
        <v>93</v>
      </c>
      <c r="C11" s="127" t="s">
        <v>94</v>
      </c>
      <c r="D11" s="127" t="s">
        <v>95</v>
      </c>
      <c r="E11" s="125">
        <v>5000</v>
      </c>
      <c r="F11" s="125">
        <v>63000</v>
      </c>
      <c r="G11" s="125">
        <v>63000</v>
      </c>
      <c r="H11" s="127" t="s">
        <v>92</v>
      </c>
      <c r="I11" s="127" t="s">
        <v>72</v>
      </c>
      <c r="J11" s="127" t="s">
        <v>73</v>
      </c>
      <c r="K11" s="127" t="s">
        <v>73</v>
      </c>
      <c r="L11" s="125" t="s">
        <v>96</v>
      </c>
      <c r="M11" s="127" t="s">
        <v>73</v>
      </c>
      <c r="N11" s="127" t="s">
        <v>75</v>
      </c>
      <c r="O11" s="127" t="s">
        <v>73</v>
      </c>
      <c r="P11" s="127" t="s">
        <v>76</v>
      </c>
      <c r="Q11" s="127" t="s">
        <v>73</v>
      </c>
      <c r="R11" s="127" t="s">
        <v>73</v>
      </c>
      <c r="S11" s="127" t="s">
        <v>73</v>
      </c>
      <c r="T11" s="127" t="s">
        <v>77</v>
      </c>
      <c r="U11" s="125" t="s">
        <v>87</v>
      </c>
      <c r="V11" s="125">
        <v>215</v>
      </c>
      <c r="W11" s="128">
        <v>0.15</v>
      </c>
      <c r="X11" s="127" t="s">
        <v>73</v>
      </c>
      <c r="Y11" s="127" t="s">
        <v>73</v>
      </c>
      <c r="Z11" s="127" t="s">
        <v>73</v>
      </c>
      <c r="AA11" s="127" t="s">
        <v>73</v>
      </c>
      <c r="AB11" s="127" t="s">
        <v>73</v>
      </c>
      <c r="AC11" s="129">
        <v>1.4</v>
      </c>
      <c r="AD11" s="130" t="s">
        <v>79</v>
      </c>
      <c r="AE11" s="127" t="s">
        <v>88</v>
      </c>
      <c r="AF11" s="131" t="s">
        <v>81</v>
      </c>
      <c r="AG11" s="127" t="s">
        <v>73</v>
      </c>
      <c r="AH11" s="132"/>
    </row>
    <row r="12" s="95" customFormat="1" ht="240" customHeight="1" spans="1:34">
      <c r="A12" s="125">
        <v>5</v>
      </c>
      <c r="B12" s="126" t="s">
        <v>97</v>
      </c>
      <c r="C12" s="127" t="s">
        <v>98</v>
      </c>
      <c r="D12" s="127" t="s">
        <v>99</v>
      </c>
      <c r="E12" s="125">
        <v>12000</v>
      </c>
      <c r="F12" s="125">
        <v>69000</v>
      </c>
      <c r="G12" s="125">
        <v>69000</v>
      </c>
      <c r="H12" s="127" t="s">
        <v>92</v>
      </c>
      <c r="I12" s="127" t="s">
        <v>72</v>
      </c>
      <c r="J12" s="127" t="s">
        <v>73</v>
      </c>
      <c r="K12" s="127" t="s">
        <v>73</v>
      </c>
      <c r="L12" s="125" t="s">
        <v>96</v>
      </c>
      <c r="M12" s="127" t="s">
        <v>73</v>
      </c>
      <c r="N12" s="127" t="s">
        <v>75</v>
      </c>
      <c r="O12" s="127" t="s">
        <v>73</v>
      </c>
      <c r="P12" s="127" t="s">
        <v>76</v>
      </c>
      <c r="Q12" s="127" t="s">
        <v>73</v>
      </c>
      <c r="R12" s="127" t="s">
        <v>73</v>
      </c>
      <c r="S12" s="127" t="s">
        <v>73</v>
      </c>
      <c r="T12" s="127" t="s">
        <v>77</v>
      </c>
      <c r="U12" s="125" t="s">
        <v>87</v>
      </c>
      <c r="V12" s="125">
        <v>240</v>
      </c>
      <c r="W12" s="128">
        <v>0.15</v>
      </c>
      <c r="X12" s="127" t="s">
        <v>73</v>
      </c>
      <c r="Y12" s="127" t="s">
        <v>73</v>
      </c>
      <c r="Z12" s="127" t="s">
        <v>73</v>
      </c>
      <c r="AA12" s="127" t="s">
        <v>73</v>
      </c>
      <c r="AB12" s="127" t="s">
        <v>73</v>
      </c>
      <c r="AC12" s="129">
        <v>1.4</v>
      </c>
      <c r="AD12" s="130" t="s">
        <v>79</v>
      </c>
      <c r="AE12" s="127" t="s">
        <v>88</v>
      </c>
      <c r="AF12" s="131" t="s">
        <v>81</v>
      </c>
      <c r="AG12" s="127" t="s">
        <v>73</v>
      </c>
      <c r="AH12" s="129"/>
    </row>
    <row r="13" s="95" customFormat="1" ht="225" customHeight="1" spans="1:34">
      <c r="A13" s="125">
        <v>6</v>
      </c>
      <c r="B13" s="126" t="s">
        <v>100</v>
      </c>
      <c r="C13" s="127" t="s">
        <v>101</v>
      </c>
      <c r="D13" s="127" t="s">
        <v>102</v>
      </c>
      <c r="E13" s="125">
        <v>10000</v>
      </c>
      <c r="F13" s="125">
        <v>50800</v>
      </c>
      <c r="G13" s="125">
        <v>50800</v>
      </c>
      <c r="H13" s="127" t="s">
        <v>92</v>
      </c>
      <c r="I13" s="127" t="s">
        <v>72</v>
      </c>
      <c r="J13" s="127" t="s">
        <v>73</v>
      </c>
      <c r="K13" s="127" t="s">
        <v>73</v>
      </c>
      <c r="L13" s="125" t="s">
        <v>96</v>
      </c>
      <c r="M13" s="127" t="s">
        <v>73</v>
      </c>
      <c r="N13" s="127" t="s">
        <v>75</v>
      </c>
      <c r="O13" s="127" t="s">
        <v>73</v>
      </c>
      <c r="P13" s="127" t="s">
        <v>76</v>
      </c>
      <c r="Q13" s="127" t="s">
        <v>73</v>
      </c>
      <c r="R13" s="127" t="s">
        <v>73</v>
      </c>
      <c r="S13" s="127" t="s">
        <v>73</v>
      </c>
      <c r="T13" s="127" t="s">
        <v>77</v>
      </c>
      <c r="U13" s="127" t="s">
        <v>103</v>
      </c>
      <c r="V13" s="125">
        <v>380</v>
      </c>
      <c r="W13" s="128">
        <v>0.15</v>
      </c>
      <c r="X13" s="127" t="s">
        <v>73</v>
      </c>
      <c r="Y13" s="127" t="s">
        <v>73</v>
      </c>
      <c r="Z13" s="127" t="s">
        <v>73</v>
      </c>
      <c r="AA13" s="127" t="s">
        <v>73</v>
      </c>
      <c r="AB13" s="127" t="s">
        <v>73</v>
      </c>
      <c r="AC13" s="129">
        <v>1.4</v>
      </c>
      <c r="AD13" s="130" t="s">
        <v>79</v>
      </c>
      <c r="AE13" s="127" t="s">
        <v>88</v>
      </c>
      <c r="AF13" s="131" t="s">
        <v>81</v>
      </c>
      <c r="AG13" s="127" t="s">
        <v>73</v>
      </c>
      <c r="AH13" s="129"/>
    </row>
    <row r="14" s="95" customFormat="1" ht="253" customHeight="1" spans="1:34">
      <c r="A14" s="125">
        <v>7</v>
      </c>
      <c r="B14" s="126" t="s">
        <v>104</v>
      </c>
      <c r="C14" s="127" t="s">
        <v>105</v>
      </c>
      <c r="D14" s="127" t="s">
        <v>106</v>
      </c>
      <c r="E14" s="125">
        <v>4500</v>
      </c>
      <c r="F14" s="125">
        <v>38900</v>
      </c>
      <c r="G14" s="125">
        <v>38900</v>
      </c>
      <c r="H14" s="127" t="s">
        <v>107</v>
      </c>
      <c r="I14" s="127" t="s">
        <v>72</v>
      </c>
      <c r="J14" s="127" t="s">
        <v>73</v>
      </c>
      <c r="K14" s="127" t="s">
        <v>73</v>
      </c>
      <c r="L14" s="125" t="s">
        <v>86</v>
      </c>
      <c r="M14" s="127" t="s">
        <v>73</v>
      </c>
      <c r="N14" s="127" t="s">
        <v>75</v>
      </c>
      <c r="O14" s="127" t="s">
        <v>73</v>
      </c>
      <c r="P14" s="127" t="s">
        <v>76</v>
      </c>
      <c r="Q14" s="127" t="s">
        <v>73</v>
      </c>
      <c r="R14" s="127" t="s">
        <v>73</v>
      </c>
      <c r="S14" s="127" t="s">
        <v>73</v>
      </c>
      <c r="T14" s="127" t="s">
        <v>77</v>
      </c>
      <c r="U14" s="127" t="s">
        <v>103</v>
      </c>
      <c r="V14" s="125">
        <v>130</v>
      </c>
      <c r="W14" s="128">
        <v>0.2</v>
      </c>
      <c r="X14" s="127" t="s">
        <v>73</v>
      </c>
      <c r="Y14" s="127" t="s">
        <v>73</v>
      </c>
      <c r="Z14" s="127" t="s">
        <v>73</v>
      </c>
      <c r="AA14" s="127" t="s">
        <v>73</v>
      </c>
      <c r="AB14" s="127" t="s">
        <v>73</v>
      </c>
      <c r="AC14" s="129">
        <v>1.4</v>
      </c>
      <c r="AD14" s="130" t="s">
        <v>79</v>
      </c>
      <c r="AE14" s="127" t="s">
        <v>88</v>
      </c>
      <c r="AF14" s="131" t="s">
        <v>81</v>
      </c>
      <c r="AG14" s="127" t="s">
        <v>73</v>
      </c>
      <c r="AH14" s="129"/>
    </row>
    <row r="15" s="95" customFormat="1" ht="247" customHeight="1" spans="1:34">
      <c r="A15" s="125">
        <v>8</v>
      </c>
      <c r="B15" s="133" t="s">
        <v>108</v>
      </c>
      <c r="C15" s="127" t="s">
        <v>109</v>
      </c>
      <c r="D15" s="127" t="s">
        <v>110</v>
      </c>
      <c r="E15" s="127">
        <v>20000</v>
      </c>
      <c r="F15" s="127">
        <v>20000</v>
      </c>
      <c r="G15" s="127">
        <v>20000</v>
      </c>
      <c r="H15" s="127" t="s">
        <v>107</v>
      </c>
      <c r="I15" s="127" t="s">
        <v>72</v>
      </c>
      <c r="J15" s="127" t="s">
        <v>73</v>
      </c>
      <c r="K15" s="127" t="s">
        <v>73</v>
      </c>
      <c r="L15" s="125" t="s">
        <v>96</v>
      </c>
      <c r="M15" s="127" t="s">
        <v>73</v>
      </c>
      <c r="N15" s="127" t="s">
        <v>75</v>
      </c>
      <c r="O15" s="127" t="s">
        <v>73</v>
      </c>
      <c r="P15" s="127" t="s">
        <v>76</v>
      </c>
      <c r="Q15" s="127" t="s">
        <v>73</v>
      </c>
      <c r="R15" s="127" t="s">
        <v>73</v>
      </c>
      <c r="S15" s="127" t="s">
        <v>73</v>
      </c>
      <c r="T15" s="127" t="s">
        <v>77</v>
      </c>
      <c r="U15" s="127" t="s">
        <v>111</v>
      </c>
      <c r="V15" s="125">
        <v>45</v>
      </c>
      <c r="W15" s="128">
        <v>0.3</v>
      </c>
      <c r="X15" s="127" t="s">
        <v>73</v>
      </c>
      <c r="Y15" s="127" t="s">
        <v>73</v>
      </c>
      <c r="Z15" s="127" t="s">
        <v>73</v>
      </c>
      <c r="AA15" s="127" t="s">
        <v>73</v>
      </c>
      <c r="AB15" s="127" t="s">
        <v>73</v>
      </c>
      <c r="AC15" s="129">
        <v>1.2</v>
      </c>
      <c r="AD15" s="130" t="s">
        <v>79</v>
      </c>
      <c r="AE15" s="127" t="s">
        <v>112</v>
      </c>
      <c r="AF15" s="131" t="s">
        <v>81</v>
      </c>
      <c r="AG15" s="127" t="s">
        <v>73</v>
      </c>
      <c r="AH15" s="129"/>
    </row>
    <row r="16" s="95" customFormat="1" ht="159" customHeight="1" spans="1:34">
      <c r="A16" s="125">
        <v>9</v>
      </c>
      <c r="B16" s="133" t="s">
        <v>113</v>
      </c>
      <c r="C16" s="127" t="s">
        <v>109</v>
      </c>
      <c r="D16" s="127" t="s">
        <v>114</v>
      </c>
      <c r="E16" s="127">
        <v>50000</v>
      </c>
      <c r="F16" s="127">
        <v>38000</v>
      </c>
      <c r="G16" s="127">
        <v>38000</v>
      </c>
      <c r="H16" s="127" t="s">
        <v>107</v>
      </c>
      <c r="I16" s="127" t="s">
        <v>72</v>
      </c>
      <c r="J16" s="127" t="s">
        <v>73</v>
      </c>
      <c r="K16" s="127" t="s">
        <v>73</v>
      </c>
      <c r="L16" s="125" t="s">
        <v>96</v>
      </c>
      <c r="M16" s="127" t="s">
        <v>73</v>
      </c>
      <c r="N16" s="127" t="s">
        <v>75</v>
      </c>
      <c r="O16" s="127" t="s">
        <v>73</v>
      </c>
      <c r="P16" s="127" t="s">
        <v>76</v>
      </c>
      <c r="Q16" s="127" t="s">
        <v>73</v>
      </c>
      <c r="R16" s="127" t="s">
        <v>73</v>
      </c>
      <c r="S16" s="127" t="s">
        <v>73</v>
      </c>
      <c r="T16" s="127" t="s">
        <v>77</v>
      </c>
      <c r="U16" s="127" t="s">
        <v>111</v>
      </c>
      <c r="V16" s="125">
        <v>25</v>
      </c>
      <c r="W16" s="128">
        <v>0.25</v>
      </c>
      <c r="X16" s="127" t="s">
        <v>73</v>
      </c>
      <c r="Y16" s="127" t="s">
        <v>73</v>
      </c>
      <c r="Z16" s="127" t="s">
        <v>73</v>
      </c>
      <c r="AA16" s="127" t="s">
        <v>73</v>
      </c>
      <c r="AB16" s="127" t="s">
        <v>73</v>
      </c>
      <c r="AC16" s="129">
        <v>1.2</v>
      </c>
      <c r="AD16" s="130" t="s">
        <v>79</v>
      </c>
      <c r="AE16" s="127" t="s">
        <v>115</v>
      </c>
      <c r="AF16" s="131" t="s">
        <v>116</v>
      </c>
      <c r="AG16" s="127" t="s">
        <v>73</v>
      </c>
      <c r="AH16" s="129"/>
    </row>
    <row r="17" s="95" customFormat="1" ht="159" customHeight="1" spans="1:34">
      <c r="A17" s="125">
        <v>10</v>
      </c>
      <c r="B17" s="133" t="s">
        <v>117</v>
      </c>
      <c r="C17" s="127" t="s">
        <v>118</v>
      </c>
      <c r="D17" s="127" t="s">
        <v>119</v>
      </c>
      <c r="E17" s="127">
        <v>4000</v>
      </c>
      <c r="F17" s="127">
        <v>5000</v>
      </c>
      <c r="G17" s="127">
        <v>5000</v>
      </c>
      <c r="H17" s="127" t="s">
        <v>107</v>
      </c>
      <c r="I17" s="127" t="s">
        <v>72</v>
      </c>
      <c r="J17" s="127" t="s">
        <v>73</v>
      </c>
      <c r="K17" s="127" t="s">
        <v>73</v>
      </c>
      <c r="L17" s="125" t="s">
        <v>96</v>
      </c>
      <c r="M17" s="127" t="s">
        <v>73</v>
      </c>
      <c r="N17" s="127" t="s">
        <v>75</v>
      </c>
      <c r="O17" s="127" t="s">
        <v>73</v>
      </c>
      <c r="P17" s="127" t="s">
        <v>76</v>
      </c>
      <c r="Q17" s="127" t="s">
        <v>73</v>
      </c>
      <c r="R17" s="127" t="s">
        <v>73</v>
      </c>
      <c r="S17" s="127" t="s">
        <v>73</v>
      </c>
      <c r="T17" s="127" t="s">
        <v>77</v>
      </c>
      <c r="U17" s="127" t="s">
        <v>111</v>
      </c>
      <c r="V17" s="125">
        <v>16</v>
      </c>
      <c r="W17" s="128">
        <v>0.3</v>
      </c>
      <c r="X17" s="127" t="s">
        <v>73</v>
      </c>
      <c r="Y17" s="127" t="s">
        <v>73</v>
      </c>
      <c r="Z17" s="127" t="s">
        <v>73</v>
      </c>
      <c r="AA17" s="127" t="s">
        <v>73</v>
      </c>
      <c r="AB17" s="127" t="s">
        <v>73</v>
      </c>
      <c r="AC17" s="129">
        <v>1.4</v>
      </c>
      <c r="AD17" s="130" t="s">
        <v>79</v>
      </c>
      <c r="AE17" s="127" t="s">
        <v>120</v>
      </c>
      <c r="AF17" s="134" t="s">
        <v>116</v>
      </c>
      <c r="AG17" s="127" t="s">
        <v>73</v>
      </c>
      <c r="AH17" s="129"/>
    </row>
    <row r="18" s="96" customFormat="1" ht="48" customHeight="1" spans="1:34">
      <c r="A18" s="80" t="s">
        <v>121</v>
      </c>
      <c r="B18" s="80" t="s">
        <v>122</v>
      </c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35"/>
      <c r="AD18" s="135"/>
      <c r="AE18" s="135"/>
      <c r="AF18" s="135"/>
      <c r="AG18" s="103"/>
      <c r="AH18" s="135"/>
    </row>
    <row r="19" s="96" customFormat="1" ht="48" customHeight="1" spans="1:34">
      <c r="A19" s="136">
        <v>1</v>
      </c>
      <c r="B19" s="137" t="s">
        <v>123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9"/>
      <c r="AD19" s="129"/>
      <c r="AE19" s="129"/>
      <c r="AF19" s="129"/>
      <c r="AG19" s="125"/>
      <c r="AH19" s="129"/>
    </row>
    <row r="20" s="96" customFormat="1" ht="88" customHeight="1" spans="1:34">
      <c r="A20" s="80" t="s">
        <v>124</v>
      </c>
      <c r="B20" s="80" t="s">
        <v>125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35"/>
      <c r="AD20" s="135"/>
      <c r="AE20" s="135"/>
      <c r="AF20" s="135"/>
      <c r="AG20" s="103"/>
      <c r="AH20" s="135"/>
    </row>
    <row r="21" s="96" customFormat="1" ht="61" customHeight="1" spans="1:34">
      <c r="A21" s="125">
        <v>1</v>
      </c>
      <c r="B21" s="127" t="s">
        <v>126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9"/>
      <c r="AD21" s="129"/>
      <c r="AE21" s="129"/>
      <c r="AF21" s="129"/>
      <c r="AG21" s="125"/>
      <c r="AH21" s="129"/>
    </row>
    <row r="22" spans="1:34">
      <c r="A22" s="138" t="s">
        <v>127</v>
      </c>
      <c r="B22" s="139" t="s">
        <v>128</v>
      </c>
    </row>
    <row r="23" spans="1:34">
      <c r="A23" s="138"/>
      <c r="B23" s="139" t="s">
        <v>129</v>
      </c>
    </row>
    <row r="24" spans="1:34">
      <c r="A24" s="138"/>
      <c r="B24" s="140" t="s">
        <v>130</v>
      </c>
    </row>
    <row r="25" spans="1:34">
      <c r="A25" s="138"/>
      <c r="B25" s="140" t="s">
        <v>131</v>
      </c>
    </row>
  </sheetData>
  <sheetProtection formatCells="0" formatColumns="0" formatRows="0" insertRows="0" insertColumns="0" insertHyperlinks="0" deleteColumns="0" deleteRows="0" sort="0" autoFilter="0" pivotTables="0"/>
  <mergeCells count="39">
    <mergeCell ref="A1:AH1"/>
    <mergeCell ref="B2:G2"/>
    <mergeCell ref="H2:M2"/>
    <mergeCell ref="N2:Q2"/>
    <mergeCell ref="R2:T2"/>
    <mergeCell ref="U2:W2"/>
    <mergeCell ref="X2:AA2"/>
    <mergeCell ref="AB2:AD2"/>
    <mergeCell ref="AE2:AG2"/>
    <mergeCell ref="N3:O3"/>
    <mergeCell ref="P3:Q3"/>
    <mergeCell ref="X3:Y3"/>
    <mergeCell ref="Z3:AA3"/>
    <mergeCell ref="A2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R3:R4"/>
    <mergeCell ref="S3:S4"/>
    <mergeCell ref="T3:T4"/>
    <mergeCell ref="U3:U4"/>
    <mergeCell ref="V3:V4"/>
    <mergeCell ref="W3:W4"/>
    <mergeCell ref="AB3:AB4"/>
    <mergeCell ref="AC3:AC4"/>
    <mergeCell ref="AD3:AD4"/>
    <mergeCell ref="AE3:AE4"/>
    <mergeCell ref="AF3:AF4"/>
    <mergeCell ref="AG3:AG4"/>
    <mergeCell ref="AH2:AH4"/>
  </mergeCells>
  <dataValidations count="2">
    <dataValidation type="list" allowBlank="1" showInputMessage="1" showErrorMessage="1" sqref="I19 I21 I8:I17">
      <formula1>"水库,河流,湖泊,引调水,坑塘,溪沟水,浅层地下水,深层地下水,其他"</formula1>
    </dataValidation>
    <dataValidation type="list" allowBlank="1" showInputMessage="1" showErrorMessage="1" sqref="J19:K19 M19 O19 Q19:T19 AB19 AG19 J21:K21 M21 O21 Q21:T21 AB21 AG21 M8:M17 O8:O17 AG8:AG17 J8:K17 Q8:S17 X8:AB17">
      <formula1>"是,否"</formula1>
    </dataValidation>
  </dataValidations>
  <printOptions horizontalCentered="1" gridLines="1"/>
  <pageMargins left="0.118055555555556" right="0.118055555555556" top="0.118055555555556" bottom="0.118055555555556" header="0.5" footer="0.0784722222222222"/>
  <pageSetup paperSize="8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AZ61"/>
  <sheetViews>
    <sheetView view="pageBreakPreview" zoomScale="85" zoomScaleNormal="60" workbookViewId="0">
      <pane xSplit="3" ySplit="7" topLeftCell="H55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15"/>
  <cols>
    <col min="1" max="1" width="4.25" style="58" customWidth="1"/>
    <col min="2" max="2" width="7.2" style="58" customWidth="1"/>
    <col min="3" max="3" width="15.1416666666667" style="58" customWidth="1"/>
    <col min="4" max="4" width="9.25" style="58" customWidth="1"/>
    <col min="5" max="5" width="7.75" style="58" customWidth="1"/>
    <col min="6" max="7" width="8.625" style="58" customWidth="1"/>
    <col min="8" max="8" width="7.375" style="58" customWidth="1"/>
    <col min="9" max="11" width="8.625" style="58" customWidth="1"/>
    <col min="12" max="12" width="10.5" style="58" customWidth="1"/>
    <col min="13" max="30" width="8.625" style="58" customWidth="1"/>
    <col min="31" max="38" width="5" style="58" customWidth="1"/>
    <col min="39" max="39" width="6.375" style="58" customWidth="1"/>
    <col min="40" max="41" width="8.625" style="58" customWidth="1"/>
    <col min="42" max="42" width="5.625" style="58" customWidth="1"/>
    <col min="43" max="43" width="5.125" style="58" customWidth="1"/>
    <col min="44" max="45" width="5.625" style="58" customWidth="1"/>
    <col min="46" max="46" width="8.875" style="58" customWidth="1"/>
    <col min="47" max="47" width="8" style="58" customWidth="1"/>
    <col min="48" max="51" width="5.625" style="58" customWidth="1"/>
    <col min="52" max="52" width="5.5" style="58" customWidth="1"/>
  </cols>
  <sheetData>
    <row r="1" ht="23" spans="1:52">
      <c r="A1" s="59" t="s">
        <v>132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</row>
    <row r="2" s="56" customFormat="1" ht="21" spans="1:52">
      <c r="A2" s="60" t="s">
        <v>2</v>
      </c>
      <c r="B2" s="60"/>
      <c r="C2" s="60"/>
      <c r="D2" s="60"/>
      <c r="E2" s="60"/>
      <c r="F2" s="60"/>
      <c r="G2" s="60"/>
      <c r="H2" s="60" t="s">
        <v>133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 t="s">
        <v>134</v>
      </c>
    </row>
    <row r="3" s="56" customFormat="1" ht="21" spans="1:52">
      <c r="A3" s="60" t="s">
        <v>1</v>
      </c>
      <c r="B3" s="60" t="s">
        <v>135</v>
      </c>
      <c r="C3" s="60" t="s">
        <v>11</v>
      </c>
      <c r="D3" s="60" t="s">
        <v>136</v>
      </c>
      <c r="E3" s="60" t="s">
        <v>137</v>
      </c>
      <c r="F3" s="60"/>
      <c r="G3" s="60"/>
      <c r="H3" s="60" t="s">
        <v>138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 t="s">
        <v>139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</row>
    <row r="4" s="56" customFormat="1" ht="13.5" customHeight="1" spans="1:52">
      <c r="A4" s="60"/>
      <c r="B4" s="60"/>
      <c r="C4" s="60"/>
      <c r="D4" s="60"/>
      <c r="E4" s="60" t="s">
        <v>140</v>
      </c>
      <c r="F4" s="60" t="s">
        <v>141</v>
      </c>
      <c r="G4" s="60" t="s">
        <v>142</v>
      </c>
      <c r="H4" s="60" t="s">
        <v>143</v>
      </c>
      <c r="I4" s="60"/>
      <c r="J4" s="60"/>
      <c r="K4" s="60"/>
      <c r="L4" s="60"/>
      <c r="M4" s="60"/>
      <c r="N4" s="60" t="s">
        <v>144</v>
      </c>
      <c r="O4" s="60"/>
      <c r="P4" s="60"/>
      <c r="Q4" s="60"/>
      <c r="R4" s="60" t="s">
        <v>145</v>
      </c>
      <c r="S4" s="60"/>
      <c r="T4" s="60"/>
      <c r="U4" s="60"/>
      <c r="V4" s="60"/>
      <c r="W4" s="60"/>
      <c r="X4" s="60"/>
      <c r="Y4" s="60"/>
      <c r="Z4" s="60" t="s">
        <v>146</v>
      </c>
      <c r="AA4" s="60"/>
      <c r="AB4" s="60"/>
      <c r="AC4" s="60"/>
      <c r="AD4" s="60"/>
      <c r="AE4" s="60" t="s">
        <v>147</v>
      </c>
      <c r="AF4" s="60"/>
      <c r="AG4" s="60"/>
      <c r="AH4" s="60" t="s">
        <v>148</v>
      </c>
      <c r="AI4" s="60"/>
      <c r="AJ4" s="60"/>
      <c r="AK4" s="60"/>
      <c r="AL4" s="60"/>
      <c r="AM4" s="61" t="s">
        <v>149</v>
      </c>
      <c r="AN4" s="62"/>
      <c r="AO4" s="63"/>
      <c r="AP4" s="60" t="s">
        <v>150</v>
      </c>
      <c r="AQ4" s="60"/>
      <c r="AR4" s="60"/>
      <c r="AS4" s="60" t="s">
        <v>151</v>
      </c>
      <c r="AT4" s="60"/>
      <c r="AU4" s="60"/>
      <c r="AV4" s="60"/>
      <c r="AW4" s="60" t="s">
        <v>152</v>
      </c>
      <c r="AX4" s="60"/>
      <c r="AY4" s="60"/>
      <c r="AZ4" s="60"/>
    </row>
    <row r="5" s="56" customFormat="1" ht="210" spans="1:52">
      <c r="A5" s="60"/>
      <c r="B5" s="60"/>
      <c r="C5" s="60"/>
      <c r="D5" s="60"/>
      <c r="E5" s="64"/>
      <c r="F5" s="64"/>
      <c r="G5" s="64"/>
      <c r="H5" s="60" t="s">
        <v>153</v>
      </c>
      <c r="I5" s="60" t="s">
        <v>154</v>
      </c>
      <c r="J5" s="60" t="s">
        <v>155</v>
      </c>
      <c r="K5" s="60" t="s">
        <v>156</v>
      </c>
      <c r="L5" s="60" t="s">
        <v>157</v>
      </c>
      <c r="M5" s="60" t="s">
        <v>158</v>
      </c>
      <c r="N5" s="60" t="s">
        <v>159</v>
      </c>
      <c r="O5" s="60" t="s">
        <v>160</v>
      </c>
      <c r="P5" s="60" t="s">
        <v>161</v>
      </c>
      <c r="Q5" s="60" t="s">
        <v>162</v>
      </c>
      <c r="R5" s="60" t="s">
        <v>163</v>
      </c>
      <c r="S5" s="60" t="s">
        <v>164</v>
      </c>
      <c r="T5" s="60" t="s">
        <v>165</v>
      </c>
      <c r="U5" s="60" t="s">
        <v>166</v>
      </c>
      <c r="V5" s="60" t="s">
        <v>167</v>
      </c>
      <c r="W5" s="60" t="s">
        <v>168</v>
      </c>
      <c r="X5" s="60" t="s">
        <v>169</v>
      </c>
      <c r="Y5" s="60" t="s">
        <v>170</v>
      </c>
      <c r="Z5" s="60" t="s">
        <v>171</v>
      </c>
      <c r="AA5" s="60" t="s">
        <v>172</v>
      </c>
      <c r="AB5" s="60" t="s">
        <v>173</v>
      </c>
      <c r="AC5" s="60" t="s">
        <v>174</v>
      </c>
      <c r="AD5" s="60" t="s">
        <v>175</v>
      </c>
      <c r="AE5" s="60" t="s">
        <v>19</v>
      </c>
      <c r="AF5" s="60" t="s">
        <v>176</v>
      </c>
      <c r="AG5" s="60" t="s">
        <v>177</v>
      </c>
      <c r="AH5" s="60" t="s">
        <v>178</v>
      </c>
      <c r="AI5" s="60" t="s">
        <v>179</v>
      </c>
      <c r="AJ5" s="60" t="s">
        <v>180</v>
      </c>
      <c r="AK5" s="60" t="s">
        <v>181</v>
      </c>
      <c r="AL5" s="60" t="s">
        <v>182</v>
      </c>
      <c r="AM5" s="60" t="s">
        <v>183</v>
      </c>
      <c r="AN5" s="60" t="s">
        <v>184</v>
      </c>
      <c r="AO5" s="80" t="s">
        <v>35</v>
      </c>
      <c r="AP5" s="60" t="s">
        <v>185</v>
      </c>
      <c r="AQ5" s="60" t="s">
        <v>186</v>
      </c>
      <c r="AR5" s="60" t="s">
        <v>187</v>
      </c>
      <c r="AS5" s="60" t="s">
        <v>188</v>
      </c>
      <c r="AT5" s="60" t="s">
        <v>189</v>
      </c>
      <c r="AU5" s="60" t="s">
        <v>190</v>
      </c>
      <c r="AV5" s="60" t="s">
        <v>191</v>
      </c>
      <c r="AW5" s="60" t="s">
        <v>192</v>
      </c>
      <c r="AX5" s="60" t="s">
        <v>193</v>
      </c>
      <c r="AY5" s="60" t="s">
        <v>194</v>
      </c>
      <c r="AZ5" s="65"/>
    </row>
    <row r="6" s="56" customFormat="1" ht="21" spans="1:52">
      <c r="A6" s="60">
        <f t="shared" ref="A6:AZ6" si="0">COLUMN()</f>
        <v>1</v>
      </c>
      <c r="B6" s="60">
        <f t="shared" si="0"/>
        <v>2</v>
      </c>
      <c r="C6" s="60">
        <f t="shared" si="0"/>
        <v>3</v>
      </c>
      <c r="D6" s="60">
        <f t="shared" si="0"/>
        <v>4</v>
      </c>
      <c r="E6" s="60">
        <f t="shared" si="0"/>
        <v>5</v>
      </c>
      <c r="F6" s="60">
        <f t="shared" si="0"/>
        <v>6</v>
      </c>
      <c r="G6" s="60">
        <f t="shared" si="0"/>
        <v>7</v>
      </c>
      <c r="H6" s="60">
        <f t="shared" si="0"/>
        <v>8</v>
      </c>
      <c r="I6" s="60">
        <f t="shared" si="0"/>
        <v>9</v>
      </c>
      <c r="J6" s="60">
        <f t="shared" si="0"/>
        <v>10</v>
      </c>
      <c r="K6" s="60">
        <f t="shared" si="0"/>
        <v>11</v>
      </c>
      <c r="L6" s="60">
        <f t="shared" si="0"/>
        <v>12</v>
      </c>
      <c r="M6" s="60">
        <f t="shared" si="0"/>
        <v>13</v>
      </c>
      <c r="N6" s="60">
        <f t="shared" si="0"/>
        <v>14</v>
      </c>
      <c r="O6" s="60">
        <f t="shared" si="0"/>
        <v>15</v>
      </c>
      <c r="P6" s="60">
        <f t="shared" si="0"/>
        <v>16</v>
      </c>
      <c r="Q6" s="60">
        <f t="shared" si="0"/>
        <v>17</v>
      </c>
      <c r="R6" s="60">
        <f t="shared" si="0"/>
        <v>18</v>
      </c>
      <c r="S6" s="60">
        <f t="shared" si="0"/>
        <v>19</v>
      </c>
      <c r="T6" s="60">
        <f t="shared" si="0"/>
        <v>20</v>
      </c>
      <c r="U6" s="60">
        <f t="shared" si="0"/>
        <v>21</v>
      </c>
      <c r="V6" s="60">
        <f t="shared" si="0"/>
        <v>22</v>
      </c>
      <c r="W6" s="60">
        <f t="shared" si="0"/>
        <v>23</v>
      </c>
      <c r="X6" s="60">
        <f t="shared" si="0"/>
        <v>24</v>
      </c>
      <c r="Y6" s="60">
        <f t="shared" si="0"/>
        <v>25</v>
      </c>
      <c r="Z6" s="60">
        <f t="shared" si="0"/>
        <v>26</v>
      </c>
      <c r="AA6" s="60">
        <f t="shared" si="0"/>
        <v>27</v>
      </c>
      <c r="AB6" s="60">
        <f t="shared" si="0"/>
        <v>28</v>
      </c>
      <c r="AC6" s="60">
        <f t="shared" si="0"/>
        <v>29</v>
      </c>
      <c r="AD6" s="60">
        <f t="shared" si="0"/>
        <v>30</v>
      </c>
      <c r="AE6" s="60">
        <f t="shared" si="0"/>
        <v>31</v>
      </c>
      <c r="AF6" s="60">
        <f t="shared" si="0"/>
        <v>32</v>
      </c>
      <c r="AG6" s="60">
        <f t="shared" si="0"/>
        <v>33</v>
      </c>
      <c r="AH6" s="60">
        <f t="shared" si="0"/>
        <v>34</v>
      </c>
      <c r="AI6" s="60">
        <f t="shared" si="0"/>
        <v>35</v>
      </c>
      <c r="AJ6" s="60">
        <f t="shared" si="0"/>
        <v>36</v>
      </c>
      <c r="AK6" s="60">
        <f t="shared" si="0"/>
        <v>37</v>
      </c>
      <c r="AL6" s="60">
        <f t="shared" si="0"/>
        <v>38</v>
      </c>
      <c r="AM6" s="60">
        <f t="shared" si="0"/>
        <v>39</v>
      </c>
      <c r="AN6" s="60">
        <f t="shared" si="0"/>
        <v>40</v>
      </c>
      <c r="AO6" s="60">
        <f t="shared" si="0"/>
        <v>41</v>
      </c>
      <c r="AP6" s="60">
        <f t="shared" si="0"/>
        <v>42</v>
      </c>
      <c r="AQ6" s="60">
        <f t="shared" si="0"/>
        <v>43</v>
      </c>
      <c r="AR6" s="60">
        <f t="shared" si="0"/>
        <v>44</v>
      </c>
      <c r="AS6" s="60">
        <f t="shared" si="0"/>
        <v>45</v>
      </c>
      <c r="AT6" s="60">
        <f t="shared" si="0"/>
        <v>46</v>
      </c>
      <c r="AU6" s="60">
        <f t="shared" si="0"/>
        <v>47</v>
      </c>
      <c r="AV6" s="60">
        <f t="shared" si="0"/>
        <v>48</v>
      </c>
      <c r="AW6" s="60">
        <f t="shared" si="0"/>
        <v>49</v>
      </c>
      <c r="AX6" s="60">
        <f t="shared" si="0"/>
        <v>50</v>
      </c>
      <c r="AY6" s="60">
        <f t="shared" si="0"/>
        <v>51</v>
      </c>
      <c r="AZ6" s="60">
        <f t="shared" si="0"/>
        <v>52</v>
      </c>
    </row>
    <row r="7" s="57" customFormat="1" ht="154" spans="1:52">
      <c r="A7" s="11" t="s">
        <v>45</v>
      </c>
      <c r="B7" s="11"/>
      <c r="C7" s="11"/>
      <c r="D7" s="11"/>
      <c r="E7" s="66"/>
      <c r="F7" s="66"/>
      <c r="G7" s="11"/>
      <c r="H7" s="11" t="s">
        <v>195</v>
      </c>
      <c r="I7" s="11" t="s">
        <v>196</v>
      </c>
      <c r="J7" s="11" t="s">
        <v>197</v>
      </c>
      <c r="K7" s="11"/>
      <c r="L7" s="11" t="s">
        <v>198</v>
      </c>
      <c r="M7" s="11" t="s">
        <v>199</v>
      </c>
      <c r="N7" s="11" t="s">
        <v>200</v>
      </c>
      <c r="O7" s="11" t="s">
        <v>201</v>
      </c>
      <c r="P7" s="11" t="s">
        <v>202</v>
      </c>
      <c r="Q7" s="11" t="s">
        <v>203</v>
      </c>
      <c r="R7" s="11" t="s">
        <v>204</v>
      </c>
      <c r="S7" s="11" t="s">
        <v>205</v>
      </c>
      <c r="T7" s="11" t="s">
        <v>206</v>
      </c>
      <c r="U7" s="11" t="s">
        <v>207</v>
      </c>
      <c r="V7" s="11" t="s">
        <v>208</v>
      </c>
      <c r="W7" s="11" t="s">
        <v>209</v>
      </c>
      <c r="X7" s="11" t="s">
        <v>210</v>
      </c>
      <c r="Y7" s="11" t="s">
        <v>211</v>
      </c>
      <c r="Z7" s="11" t="s">
        <v>212</v>
      </c>
      <c r="AA7" s="11" t="s">
        <v>213</v>
      </c>
      <c r="AB7" s="11" t="s">
        <v>214</v>
      </c>
      <c r="AC7" s="11" t="s">
        <v>215</v>
      </c>
      <c r="AD7" s="11" t="s">
        <v>216</v>
      </c>
      <c r="AE7" s="11" t="s">
        <v>217</v>
      </c>
      <c r="AF7" s="11" t="s">
        <v>218</v>
      </c>
      <c r="AG7" s="11" t="s">
        <v>219</v>
      </c>
      <c r="AH7" s="11" t="s">
        <v>220</v>
      </c>
      <c r="AI7" s="11" t="s">
        <v>221</v>
      </c>
      <c r="AJ7" s="11" t="s">
        <v>222</v>
      </c>
      <c r="AK7" s="11" t="s">
        <v>223</v>
      </c>
      <c r="AL7" s="11" t="s">
        <v>224</v>
      </c>
      <c r="AM7" s="11" t="s">
        <v>225</v>
      </c>
      <c r="AN7" s="11" t="s">
        <v>199</v>
      </c>
      <c r="AO7" s="11" t="s">
        <v>63</v>
      </c>
      <c r="AP7" s="11" t="s">
        <v>226</v>
      </c>
      <c r="AQ7" s="11" t="s">
        <v>227</v>
      </c>
      <c r="AR7" s="11" t="s">
        <v>228</v>
      </c>
      <c r="AS7" s="11" t="s">
        <v>229</v>
      </c>
      <c r="AT7" s="11" t="s">
        <v>230</v>
      </c>
      <c r="AU7" s="11" t="s">
        <v>231</v>
      </c>
      <c r="AV7" s="11" t="s">
        <v>232</v>
      </c>
      <c r="AW7" s="11" t="s">
        <v>233</v>
      </c>
      <c r="AX7" s="11" t="s">
        <v>234</v>
      </c>
      <c r="AY7" s="11"/>
      <c r="AZ7" s="70"/>
    </row>
    <row r="8" s="57" customFormat="1" ht="14" spans="1:52">
      <c r="A8" s="16" t="s">
        <v>66</v>
      </c>
      <c r="B8" s="50" t="s">
        <v>235</v>
      </c>
      <c r="C8" s="24" t="s">
        <v>236</v>
      </c>
      <c r="D8" s="24" t="s">
        <v>236</v>
      </c>
      <c r="E8" s="24" t="s">
        <v>236</v>
      </c>
      <c r="F8" s="24" t="s">
        <v>236</v>
      </c>
      <c r="G8" s="24"/>
      <c r="H8" s="24" t="s">
        <v>236</v>
      </c>
      <c r="I8" s="24"/>
      <c r="J8" s="24">
        <v>13</v>
      </c>
      <c r="K8" s="24">
        <v>21</v>
      </c>
      <c r="L8" s="24">
        <v>2</v>
      </c>
      <c r="M8" s="24"/>
      <c r="N8" s="24"/>
      <c r="O8" s="24"/>
      <c r="P8" s="24"/>
      <c r="Q8" s="24"/>
      <c r="R8" s="24"/>
      <c r="S8" s="24">
        <v>2</v>
      </c>
      <c r="T8" s="24"/>
      <c r="U8" s="24"/>
      <c r="V8" s="24"/>
      <c r="W8" s="24"/>
      <c r="X8" s="24"/>
      <c r="Y8" s="24"/>
      <c r="Z8" s="24"/>
      <c r="AA8" s="11">
        <v>1</v>
      </c>
      <c r="AB8" s="11">
        <v>2</v>
      </c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>
        <v>8</v>
      </c>
      <c r="AV8" s="24"/>
      <c r="AW8" s="24"/>
      <c r="AX8" s="24"/>
      <c r="AY8" s="24"/>
      <c r="AZ8" s="24"/>
    </row>
    <row r="9" s="57" customFormat="1" ht="30" customHeight="1" spans="1:52">
      <c r="A9" s="12" t="s">
        <v>66</v>
      </c>
      <c r="B9" s="81" t="s">
        <v>67</v>
      </c>
      <c r="C9" s="82"/>
      <c r="D9" s="82"/>
      <c r="E9" s="82"/>
      <c r="F9" s="82"/>
      <c r="G9" s="24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83"/>
      <c r="AB9" s="83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</row>
    <row r="10" ht="65" spans="1:52">
      <c r="A10" s="72">
        <v>1</v>
      </c>
      <c r="B10" s="50" t="s">
        <v>235</v>
      </c>
      <c r="C10" s="33" t="s">
        <v>68</v>
      </c>
      <c r="D10" s="50">
        <v>5000</v>
      </c>
      <c r="E10" s="50">
        <v>10000</v>
      </c>
      <c r="F10" s="50">
        <v>10000</v>
      </c>
      <c r="G10" s="71">
        <v>0</v>
      </c>
      <c r="H10" s="71"/>
      <c r="I10" s="71"/>
      <c r="J10" s="71"/>
      <c r="K10" s="71"/>
      <c r="L10" s="71" t="s">
        <v>237</v>
      </c>
      <c r="M10" s="71"/>
      <c r="N10" s="71"/>
      <c r="O10" s="71"/>
      <c r="P10" s="71" t="s">
        <v>238</v>
      </c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 t="s">
        <v>239</v>
      </c>
    </row>
    <row r="11" ht="65" spans="1:52">
      <c r="A11" s="72">
        <v>2</v>
      </c>
      <c r="B11" s="50" t="s">
        <v>235</v>
      </c>
      <c r="C11" s="33" t="s">
        <v>82</v>
      </c>
      <c r="D11" s="50">
        <v>25000</v>
      </c>
      <c r="E11" s="50">
        <v>88600</v>
      </c>
      <c r="F11" s="50">
        <v>88600</v>
      </c>
      <c r="G11" s="71">
        <v>0</v>
      </c>
      <c r="H11" s="71"/>
      <c r="I11" s="71"/>
      <c r="J11" s="71"/>
      <c r="K11" s="71"/>
      <c r="L11" s="71"/>
      <c r="M11" s="71"/>
      <c r="N11" s="71"/>
      <c r="O11" s="71"/>
      <c r="P11" s="71" t="s">
        <v>238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 t="s">
        <v>239</v>
      </c>
    </row>
    <row r="12" ht="65" spans="1:52">
      <c r="A12" s="72">
        <v>3</v>
      </c>
      <c r="B12" s="50" t="s">
        <v>235</v>
      </c>
      <c r="C12" s="33" t="s">
        <v>89</v>
      </c>
      <c r="D12" s="50">
        <v>5000</v>
      </c>
      <c r="E12" s="50">
        <v>30000</v>
      </c>
      <c r="F12" s="50">
        <v>30000</v>
      </c>
      <c r="G12" s="71">
        <v>0</v>
      </c>
      <c r="H12" s="71"/>
      <c r="I12" s="71"/>
      <c r="J12" s="71"/>
      <c r="K12" s="71"/>
      <c r="L12" s="71"/>
      <c r="M12" s="71"/>
      <c r="N12" s="71"/>
      <c r="O12" s="71"/>
      <c r="P12" s="71" t="s">
        <v>238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 t="s">
        <v>239</v>
      </c>
    </row>
    <row r="13" ht="78" customHeight="1" spans="1:52">
      <c r="A13" s="72">
        <v>4</v>
      </c>
      <c r="B13" s="50" t="s">
        <v>235</v>
      </c>
      <c r="C13" s="33" t="s">
        <v>93</v>
      </c>
      <c r="D13" s="50">
        <v>5000</v>
      </c>
      <c r="E13" s="50">
        <v>63000</v>
      </c>
      <c r="F13" s="50">
        <v>63000</v>
      </c>
      <c r="G13" s="71">
        <v>0</v>
      </c>
      <c r="H13" s="71"/>
      <c r="I13" s="71"/>
      <c r="J13" s="71"/>
      <c r="K13" s="71"/>
      <c r="L13" s="71"/>
      <c r="M13" s="71"/>
      <c r="N13" s="71"/>
      <c r="O13" s="71"/>
      <c r="P13" s="71" t="s">
        <v>240</v>
      </c>
      <c r="Q13" s="71"/>
      <c r="R13" s="71"/>
      <c r="S13" s="71" t="s">
        <v>241</v>
      </c>
      <c r="T13" s="71"/>
      <c r="U13" s="71"/>
      <c r="V13" s="71"/>
      <c r="W13" s="71"/>
      <c r="X13" s="71"/>
      <c r="Y13" s="71"/>
      <c r="Z13" s="71"/>
      <c r="AA13" s="71" t="s">
        <v>242</v>
      </c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 t="s">
        <v>239</v>
      </c>
    </row>
    <row r="14" ht="65" spans="1:52">
      <c r="A14" s="72">
        <v>5</v>
      </c>
      <c r="B14" s="50" t="s">
        <v>235</v>
      </c>
      <c r="C14" s="33" t="s">
        <v>97</v>
      </c>
      <c r="D14" s="50">
        <v>12000</v>
      </c>
      <c r="E14" s="50">
        <v>69000</v>
      </c>
      <c r="F14" s="50">
        <v>69000</v>
      </c>
      <c r="G14" s="71">
        <v>0</v>
      </c>
      <c r="H14" s="71"/>
      <c r="I14" s="71"/>
      <c r="J14" s="71"/>
      <c r="K14" s="71"/>
      <c r="L14" s="71"/>
      <c r="M14" s="71"/>
      <c r="N14" s="71"/>
      <c r="O14" s="71"/>
      <c r="P14" s="71" t="s">
        <v>238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 t="s">
        <v>239</v>
      </c>
    </row>
    <row r="15" ht="65" spans="1:52">
      <c r="A15" s="72">
        <v>6</v>
      </c>
      <c r="B15" s="50" t="s">
        <v>235</v>
      </c>
      <c r="C15" s="33" t="s">
        <v>100</v>
      </c>
      <c r="D15" s="50">
        <v>10000</v>
      </c>
      <c r="E15" s="50">
        <v>50800</v>
      </c>
      <c r="F15" s="50">
        <v>50800</v>
      </c>
      <c r="G15" s="71">
        <v>0</v>
      </c>
      <c r="H15" s="71"/>
      <c r="I15" s="71"/>
      <c r="J15" s="71"/>
      <c r="K15" s="71"/>
      <c r="L15" s="71"/>
      <c r="M15" s="71"/>
      <c r="N15" s="71"/>
      <c r="O15" s="71"/>
      <c r="P15" s="71" t="s">
        <v>238</v>
      </c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 t="s">
        <v>239</v>
      </c>
    </row>
    <row r="16" ht="52" spans="1:52">
      <c r="A16" s="72">
        <v>7</v>
      </c>
      <c r="B16" s="50" t="s">
        <v>235</v>
      </c>
      <c r="C16" s="33" t="s">
        <v>104</v>
      </c>
      <c r="D16" s="50">
        <v>4500</v>
      </c>
      <c r="E16" s="50">
        <v>38900</v>
      </c>
      <c r="F16" s="50">
        <v>38900</v>
      </c>
      <c r="G16" s="71">
        <v>0</v>
      </c>
      <c r="H16" s="71"/>
      <c r="I16" s="71"/>
      <c r="J16" s="71"/>
      <c r="K16" s="71"/>
      <c r="L16" s="71" t="s">
        <v>243</v>
      </c>
      <c r="M16" s="71"/>
      <c r="N16" s="71"/>
      <c r="O16" s="71"/>
      <c r="P16" s="71" t="s">
        <v>238</v>
      </c>
      <c r="Q16" s="71"/>
      <c r="R16" s="71"/>
      <c r="S16" s="71" t="s">
        <v>244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 t="s">
        <v>245</v>
      </c>
    </row>
    <row r="17" ht="52" spans="1:52">
      <c r="A17" s="72">
        <v>8</v>
      </c>
      <c r="B17" s="50" t="s">
        <v>235</v>
      </c>
      <c r="C17" s="39" t="s">
        <v>108</v>
      </c>
      <c r="D17" s="50">
        <v>20000</v>
      </c>
      <c r="E17" s="50">
        <v>20000</v>
      </c>
      <c r="F17" s="50">
        <v>20000</v>
      </c>
      <c r="G17" s="71">
        <v>0</v>
      </c>
      <c r="H17" s="71"/>
      <c r="I17" s="71"/>
      <c r="J17" s="71"/>
      <c r="K17" s="71"/>
      <c r="L17" s="71"/>
      <c r="M17" s="71"/>
      <c r="N17" s="71"/>
      <c r="O17" s="71"/>
      <c r="P17" s="71" t="s">
        <v>246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84"/>
    </row>
    <row r="18" ht="25.15" customHeight="1" spans="1:52">
      <c r="A18" s="72"/>
      <c r="B18" s="67" t="s">
        <v>122</v>
      </c>
      <c r="C18" s="68"/>
      <c r="D18" s="68"/>
      <c r="E18" s="68"/>
      <c r="F18" s="68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</row>
    <row r="19" ht="25.15" customHeight="1" spans="1:52">
      <c r="A19" s="72">
        <v>1</v>
      </c>
      <c r="B19" s="50" t="s">
        <v>235</v>
      </c>
      <c r="C19" s="50" t="s">
        <v>123</v>
      </c>
      <c r="D19" s="50"/>
      <c r="E19" s="50"/>
      <c r="F19" s="85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</row>
    <row r="20" ht="25.15" customHeight="1" spans="1:52">
      <c r="A20" s="72"/>
      <c r="B20" s="11" t="s">
        <v>247</v>
      </c>
      <c r="C20" s="11"/>
      <c r="D20" s="11"/>
      <c r="E20" s="11"/>
      <c r="F20" s="1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</row>
    <row r="21" ht="25.15" customHeight="1" spans="1:52">
      <c r="A21" s="72">
        <v>2</v>
      </c>
      <c r="B21" s="50" t="s">
        <v>235</v>
      </c>
      <c r="C21" s="50" t="s">
        <v>123</v>
      </c>
      <c r="D21" s="11"/>
      <c r="E21" s="11"/>
      <c r="F21" s="1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</row>
    <row r="22" ht="25.15" customHeight="1" spans="1:52">
      <c r="A22" s="72"/>
      <c r="B22" s="11" t="s">
        <v>248</v>
      </c>
      <c r="C22" s="11"/>
      <c r="D22" s="11"/>
      <c r="E22" s="11"/>
      <c r="F22" s="1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</row>
    <row r="23" ht="52" customHeight="1" spans="1:52">
      <c r="A23" s="72">
        <v>1</v>
      </c>
      <c r="B23" s="50" t="s">
        <v>235</v>
      </c>
      <c r="C23" s="73" t="s">
        <v>249</v>
      </c>
      <c r="D23" s="74" t="s">
        <v>250</v>
      </c>
      <c r="E23" s="74"/>
      <c r="F23" s="74"/>
      <c r="G23" s="74"/>
      <c r="H23" s="74"/>
      <c r="I23" s="74"/>
      <c r="J23" s="73" t="s">
        <v>251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</row>
    <row r="24" ht="52" customHeight="1" spans="1:52">
      <c r="A24" s="50">
        <v>2</v>
      </c>
      <c r="B24" s="50" t="s">
        <v>235</v>
      </c>
      <c r="C24" s="73" t="s">
        <v>252</v>
      </c>
      <c r="D24" s="74"/>
      <c r="E24" s="74"/>
      <c r="F24" s="74"/>
      <c r="G24" s="74"/>
      <c r="H24" s="74"/>
      <c r="I24" s="74"/>
      <c r="J24" s="73" t="s">
        <v>251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</row>
    <row r="25" ht="52" customHeight="1" spans="1:52">
      <c r="A25" s="72">
        <v>3</v>
      </c>
      <c r="B25" s="50" t="s">
        <v>235</v>
      </c>
      <c r="C25" s="73" t="s">
        <v>253</v>
      </c>
      <c r="D25" s="74"/>
      <c r="E25" s="74"/>
      <c r="F25" s="74"/>
      <c r="G25" s="74"/>
      <c r="H25" s="74"/>
      <c r="I25" s="74"/>
      <c r="J25" s="73" t="s">
        <v>251</v>
      </c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</row>
    <row r="26" ht="52" customHeight="1" spans="1:52">
      <c r="A26" s="50">
        <v>4</v>
      </c>
      <c r="B26" s="50" t="s">
        <v>235</v>
      </c>
      <c r="C26" s="73" t="s">
        <v>254</v>
      </c>
      <c r="D26" s="74"/>
      <c r="E26" s="74"/>
      <c r="F26" s="74"/>
      <c r="G26" s="74"/>
      <c r="H26" s="74"/>
      <c r="I26" s="74"/>
      <c r="J26" s="73" t="s">
        <v>251</v>
      </c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</row>
    <row r="27" ht="52" customHeight="1" spans="1:52">
      <c r="A27" s="72">
        <v>5</v>
      </c>
      <c r="B27" s="50" t="s">
        <v>235</v>
      </c>
      <c r="C27" s="73" t="s">
        <v>255</v>
      </c>
      <c r="D27" s="74"/>
      <c r="E27" s="74"/>
      <c r="F27" s="74"/>
      <c r="G27" s="74"/>
      <c r="H27" s="74"/>
      <c r="I27" s="74"/>
      <c r="J27" s="73" t="s">
        <v>251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</row>
    <row r="28" ht="52" customHeight="1" spans="1:52">
      <c r="A28" s="50">
        <v>6</v>
      </c>
      <c r="B28" s="50" t="s">
        <v>235</v>
      </c>
      <c r="C28" s="73" t="s">
        <v>256</v>
      </c>
      <c r="D28" s="74"/>
      <c r="E28" s="74"/>
      <c r="F28" s="74"/>
      <c r="G28" s="74"/>
      <c r="H28" s="74"/>
      <c r="I28" s="74"/>
      <c r="J28" s="73" t="s">
        <v>251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</row>
    <row r="29" ht="52" customHeight="1" spans="1:52">
      <c r="A29" s="72">
        <v>7</v>
      </c>
      <c r="B29" s="50" t="s">
        <v>235</v>
      </c>
      <c r="C29" s="73" t="s">
        <v>257</v>
      </c>
      <c r="D29" s="74"/>
      <c r="E29" s="74"/>
      <c r="F29" s="74"/>
      <c r="G29" s="74"/>
      <c r="H29" s="74"/>
      <c r="I29" s="74"/>
      <c r="J29" s="73" t="s">
        <v>251</v>
      </c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</row>
    <row r="30" ht="52" customHeight="1" spans="1:52">
      <c r="A30" s="50">
        <v>8</v>
      </c>
      <c r="B30" s="50" t="s">
        <v>235</v>
      </c>
      <c r="C30" s="73" t="s">
        <v>258</v>
      </c>
      <c r="D30" s="74"/>
      <c r="E30" s="74"/>
      <c r="F30" s="74"/>
      <c r="G30" s="74"/>
      <c r="H30" s="74"/>
      <c r="I30" s="74"/>
      <c r="J30" s="73" t="s">
        <v>251</v>
      </c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</row>
    <row r="31" ht="52" customHeight="1" spans="1:52">
      <c r="A31" s="72">
        <v>9</v>
      </c>
      <c r="B31" s="50" t="s">
        <v>235</v>
      </c>
      <c r="C31" s="73" t="s">
        <v>259</v>
      </c>
      <c r="D31" s="74"/>
      <c r="E31" s="74"/>
      <c r="F31" s="74"/>
      <c r="G31" s="74"/>
      <c r="H31" s="74"/>
      <c r="I31" s="74"/>
      <c r="J31" s="74"/>
      <c r="K31" s="73" t="s">
        <v>260</v>
      </c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</row>
    <row r="32" ht="52" customHeight="1" spans="1:52">
      <c r="A32" s="50">
        <v>10</v>
      </c>
      <c r="B32" s="50" t="s">
        <v>235</v>
      </c>
      <c r="C32" s="73" t="s">
        <v>261</v>
      </c>
      <c r="D32" s="74"/>
      <c r="E32" s="74"/>
      <c r="F32" s="74"/>
      <c r="G32" s="74"/>
      <c r="H32" s="74"/>
      <c r="I32" s="74"/>
      <c r="J32" s="74"/>
      <c r="K32" s="73" t="s">
        <v>260</v>
      </c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</row>
    <row r="33" ht="52" customHeight="1" spans="1:52">
      <c r="A33" s="72">
        <v>11</v>
      </c>
      <c r="B33" s="50" t="s">
        <v>235</v>
      </c>
      <c r="C33" s="73" t="s">
        <v>262</v>
      </c>
      <c r="D33" s="74"/>
      <c r="E33" s="74"/>
      <c r="F33" s="74"/>
      <c r="G33" s="74"/>
      <c r="H33" s="74"/>
      <c r="I33" s="74"/>
      <c r="J33" s="74"/>
      <c r="K33" s="73" t="s">
        <v>260</v>
      </c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</row>
    <row r="34" ht="52" customHeight="1" spans="1:52">
      <c r="A34" s="50">
        <v>12</v>
      </c>
      <c r="B34" s="50" t="s">
        <v>235</v>
      </c>
      <c r="C34" s="73" t="s">
        <v>263</v>
      </c>
      <c r="D34" s="74"/>
      <c r="E34" s="74"/>
      <c r="F34" s="74"/>
      <c r="G34" s="74"/>
      <c r="H34" s="74"/>
      <c r="I34" s="74"/>
      <c r="J34" s="74"/>
      <c r="K34" s="73" t="s">
        <v>260</v>
      </c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</row>
    <row r="35" ht="52" customHeight="1" spans="1:52">
      <c r="A35" s="72">
        <v>13</v>
      </c>
      <c r="B35" s="50" t="s">
        <v>235</v>
      </c>
      <c r="C35" s="73" t="s">
        <v>264</v>
      </c>
      <c r="D35" s="74"/>
      <c r="E35" s="74"/>
      <c r="F35" s="74"/>
      <c r="G35" s="74"/>
      <c r="H35" s="74"/>
      <c r="I35" s="74"/>
      <c r="J35" s="74"/>
      <c r="K35" s="73" t="s">
        <v>260</v>
      </c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</row>
    <row r="36" ht="52" customHeight="1" spans="1:52">
      <c r="A36" s="50">
        <v>14</v>
      </c>
      <c r="B36" s="50" t="s">
        <v>235</v>
      </c>
      <c r="C36" s="73" t="s">
        <v>265</v>
      </c>
      <c r="D36" s="74"/>
      <c r="E36" s="74"/>
      <c r="F36" s="74"/>
      <c r="G36" s="74"/>
      <c r="H36" s="74"/>
      <c r="I36" s="74"/>
      <c r="J36" s="74"/>
      <c r="K36" s="73" t="s">
        <v>260</v>
      </c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</row>
    <row r="37" ht="52" customHeight="1" spans="1:52">
      <c r="A37" s="72">
        <v>15</v>
      </c>
      <c r="B37" s="50" t="s">
        <v>235</v>
      </c>
      <c r="C37" s="73" t="s">
        <v>266</v>
      </c>
      <c r="D37" s="74"/>
      <c r="E37" s="74"/>
      <c r="F37" s="74"/>
      <c r="G37" s="74"/>
      <c r="H37" s="74"/>
      <c r="I37" s="74"/>
      <c r="J37" s="74"/>
      <c r="K37" s="73" t="s">
        <v>260</v>
      </c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</row>
    <row r="38" ht="52" customHeight="1" spans="1:52">
      <c r="A38" s="50">
        <v>16</v>
      </c>
      <c r="B38" s="50" t="s">
        <v>235</v>
      </c>
      <c r="C38" s="73" t="s">
        <v>267</v>
      </c>
      <c r="D38" s="74"/>
      <c r="E38" s="74"/>
      <c r="F38" s="74"/>
      <c r="G38" s="74"/>
      <c r="H38" s="74"/>
      <c r="I38" s="74"/>
      <c r="J38" s="74"/>
      <c r="K38" s="73" t="s">
        <v>260</v>
      </c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</row>
    <row r="39" ht="52" customHeight="1" spans="1:52">
      <c r="A39" s="72">
        <v>17</v>
      </c>
      <c r="B39" s="50" t="s">
        <v>235</v>
      </c>
      <c r="C39" s="73" t="s">
        <v>268</v>
      </c>
      <c r="D39" s="74"/>
      <c r="E39" s="74"/>
      <c r="F39" s="74"/>
      <c r="G39" s="74"/>
      <c r="H39" s="74"/>
      <c r="I39" s="74"/>
      <c r="J39" s="74"/>
      <c r="K39" s="73" t="s">
        <v>260</v>
      </c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</row>
    <row r="40" ht="52" customHeight="1" spans="1:52">
      <c r="A40" s="50">
        <v>18</v>
      </c>
      <c r="B40" s="50" t="s">
        <v>235</v>
      </c>
      <c r="C40" s="73" t="s">
        <v>269</v>
      </c>
      <c r="D40" s="74"/>
      <c r="E40" s="74"/>
      <c r="F40" s="74"/>
      <c r="G40" s="74"/>
      <c r="H40" s="74"/>
      <c r="I40" s="74"/>
      <c r="J40" s="74"/>
      <c r="K40" s="73" t="s">
        <v>260</v>
      </c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</row>
    <row r="41" ht="52" customHeight="1" spans="1:52">
      <c r="A41" s="72">
        <v>19</v>
      </c>
      <c r="B41" s="50" t="s">
        <v>235</v>
      </c>
      <c r="C41" s="73" t="s">
        <v>270</v>
      </c>
      <c r="D41" s="74"/>
      <c r="E41" s="74"/>
      <c r="F41" s="74"/>
      <c r="G41" s="74"/>
      <c r="H41" s="74"/>
      <c r="I41" s="74"/>
      <c r="J41" s="74"/>
      <c r="K41" s="73" t="s">
        <v>260</v>
      </c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</row>
    <row r="42" ht="52" customHeight="1" spans="1:52">
      <c r="A42" s="50">
        <v>20</v>
      </c>
      <c r="B42" s="50" t="s">
        <v>235</v>
      </c>
      <c r="C42" s="73" t="s">
        <v>271</v>
      </c>
      <c r="D42" s="74"/>
      <c r="E42" s="74"/>
      <c r="F42" s="74"/>
      <c r="G42" s="74"/>
      <c r="H42" s="74"/>
      <c r="I42" s="74"/>
      <c r="J42" s="74"/>
      <c r="K42" s="73" t="s">
        <v>260</v>
      </c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</row>
    <row r="43" ht="52" customHeight="1" spans="1:52">
      <c r="A43" s="72">
        <v>21</v>
      </c>
      <c r="B43" s="50" t="s">
        <v>235</v>
      </c>
      <c r="C43" s="73" t="s">
        <v>272</v>
      </c>
      <c r="D43" s="74"/>
      <c r="E43" s="74"/>
      <c r="F43" s="74"/>
      <c r="G43" s="74"/>
      <c r="H43" s="74"/>
      <c r="I43" s="74"/>
      <c r="J43" s="74"/>
      <c r="K43" s="73" t="s">
        <v>260</v>
      </c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</row>
    <row r="44" ht="52" customHeight="1" spans="1:52">
      <c r="A44" s="50">
        <v>22</v>
      </c>
      <c r="B44" s="50" t="s">
        <v>235</v>
      </c>
      <c r="C44" s="76" t="s">
        <v>273</v>
      </c>
      <c r="D44" s="74"/>
      <c r="E44" s="74"/>
      <c r="F44" s="74"/>
      <c r="G44" s="74"/>
      <c r="H44" s="74"/>
      <c r="I44" s="74"/>
      <c r="J44" s="73" t="s">
        <v>251</v>
      </c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</row>
    <row r="45" ht="52" customHeight="1" spans="1:52">
      <c r="A45" s="72">
        <v>23</v>
      </c>
      <c r="B45" s="50" t="s">
        <v>235</v>
      </c>
      <c r="C45" s="76" t="s">
        <v>274</v>
      </c>
      <c r="D45" s="74"/>
      <c r="E45" s="74"/>
      <c r="F45" s="74"/>
      <c r="G45" s="74"/>
      <c r="H45" s="74"/>
      <c r="I45" s="74"/>
      <c r="J45" s="73" t="s">
        <v>251</v>
      </c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</row>
    <row r="46" ht="44" customHeight="1" spans="1:52">
      <c r="A46" s="50">
        <v>24</v>
      </c>
      <c r="B46" s="50" t="s">
        <v>235</v>
      </c>
      <c r="C46" s="76" t="s">
        <v>275</v>
      </c>
      <c r="D46" s="74"/>
      <c r="E46" s="74"/>
      <c r="F46" s="74"/>
      <c r="G46" s="74"/>
      <c r="H46" s="74"/>
      <c r="I46" s="74"/>
      <c r="J46" s="73" t="s">
        <v>251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</row>
    <row r="47" ht="40" customHeight="1" spans="1:52">
      <c r="A47" s="72">
        <v>25</v>
      </c>
      <c r="B47" s="50" t="s">
        <v>235</v>
      </c>
      <c r="C47" s="76" t="s">
        <v>276</v>
      </c>
      <c r="D47" s="74"/>
      <c r="E47" s="74"/>
      <c r="F47" s="74"/>
      <c r="G47" s="74"/>
      <c r="H47" s="74"/>
      <c r="I47" s="74"/>
      <c r="J47" s="73" t="s">
        <v>251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</row>
    <row r="48" ht="44" customHeight="1" spans="1:52">
      <c r="A48" s="50">
        <v>26</v>
      </c>
      <c r="B48" s="50" t="s">
        <v>235</v>
      </c>
      <c r="C48" s="76" t="s">
        <v>277</v>
      </c>
      <c r="D48" s="74"/>
      <c r="E48" s="74"/>
      <c r="F48" s="74"/>
      <c r="G48" s="74"/>
      <c r="H48" s="74"/>
      <c r="I48" s="74"/>
      <c r="J48" s="73" t="s">
        <v>251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</row>
    <row r="49" ht="52" customHeight="1" spans="1:52">
      <c r="A49" s="72">
        <v>27</v>
      </c>
      <c r="B49" s="50" t="s">
        <v>235</v>
      </c>
      <c r="C49" s="76" t="s">
        <v>278</v>
      </c>
      <c r="D49" s="74"/>
      <c r="E49" s="74"/>
      <c r="F49" s="74"/>
      <c r="G49" s="74"/>
      <c r="H49" s="74"/>
      <c r="I49" s="74"/>
      <c r="J49" s="74"/>
      <c r="K49" s="73" t="s">
        <v>260</v>
      </c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</row>
    <row r="50" ht="52" customHeight="1" spans="1:52">
      <c r="A50" s="50">
        <v>28</v>
      </c>
      <c r="B50" s="50" t="s">
        <v>235</v>
      </c>
      <c r="C50" s="76" t="s">
        <v>279</v>
      </c>
      <c r="D50" s="74"/>
      <c r="E50" s="74"/>
      <c r="F50" s="74"/>
      <c r="G50" s="74"/>
      <c r="H50" s="74"/>
      <c r="I50" s="74"/>
      <c r="J50" s="74"/>
      <c r="K50" s="73" t="s">
        <v>260</v>
      </c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</row>
    <row r="51" ht="52" customHeight="1" spans="1:52">
      <c r="A51" s="72">
        <v>29</v>
      </c>
      <c r="B51" s="50" t="s">
        <v>235</v>
      </c>
      <c r="C51" s="76" t="s">
        <v>280</v>
      </c>
      <c r="D51" s="74"/>
      <c r="E51" s="74"/>
      <c r="F51" s="74"/>
      <c r="G51" s="74"/>
      <c r="H51" s="74"/>
      <c r="I51" s="74"/>
      <c r="J51" s="74"/>
      <c r="K51" s="73" t="s">
        <v>260</v>
      </c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</row>
    <row r="52" ht="52" customHeight="1" spans="1:52">
      <c r="A52" s="50">
        <v>30</v>
      </c>
      <c r="B52" s="50" t="s">
        <v>235</v>
      </c>
      <c r="C52" s="76" t="s">
        <v>281</v>
      </c>
      <c r="D52" s="74"/>
      <c r="E52" s="74"/>
      <c r="F52" s="74"/>
      <c r="G52" s="74"/>
      <c r="H52" s="74"/>
      <c r="I52" s="74"/>
      <c r="J52" s="74"/>
      <c r="K52" s="73" t="s">
        <v>260</v>
      </c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</row>
    <row r="53" ht="52" customHeight="1" spans="1:52">
      <c r="A53" s="72">
        <v>31</v>
      </c>
      <c r="B53" s="50" t="s">
        <v>235</v>
      </c>
      <c r="C53" s="76" t="s">
        <v>282</v>
      </c>
      <c r="D53" s="74"/>
      <c r="E53" s="74"/>
      <c r="F53" s="74"/>
      <c r="G53" s="74"/>
      <c r="H53" s="74"/>
      <c r="I53" s="74"/>
      <c r="J53" s="74"/>
      <c r="K53" s="73" t="s">
        <v>260</v>
      </c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</row>
    <row r="54" ht="52" customHeight="1" spans="1:52">
      <c r="A54" s="50">
        <v>32</v>
      </c>
      <c r="B54" s="50" t="s">
        <v>235</v>
      </c>
      <c r="C54" s="76" t="s">
        <v>283</v>
      </c>
      <c r="D54" s="74"/>
      <c r="E54" s="74"/>
      <c r="F54" s="74"/>
      <c r="G54" s="74"/>
      <c r="H54" s="74"/>
      <c r="I54" s="74"/>
      <c r="J54" s="74"/>
      <c r="K54" s="73" t="s">
        <v>260</v>
      </c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</row>
    <row r="55" ht="48" customHeight="1" spans="1:52">
      <c r="A55" s="72">
        <v>33</v>
      </c>
      <c r="B55" s="50" t="s">
        <v>235</v>
      </c>
      <c r="C55" s="76" t="s">
        <v>284</v>
      </c>
      <c r="D55" s="74"/>
      <c r="E55" s="74"/>
      <c r="F55" s="74"/>
      <c r="G55" s="74"/>
      <c r="H55" s="74"/>
      <c r="I55" s="74"/>
      <c r="J55" s="74"/>
      <c r="K55" s="73" t="s">
        <v>260</v>
      </c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</row>
    <row r="56" ht="52" customHeight="1" spans="1:52">
      <c r="A56" s="50">
        <v>34</v>
      </c>
      <c r="B56" s="50" t="s">
        <v>235</v>
      </c>
      <c r="C56" s="73" t="s">
        <v>285</v>
      </c>
      <c r="D56" s="74"/>
      <c r="E56" s="74"/>
      <c r="F56" s="74"/>
      <c r="G56" s="74"/>
      <c r="H56" s="74"/>
      <c r="I56" s="74"/>
      <c r="J56" s="74"/>
      <c r="K56" s="73" t="s">
        <v>260</v>
      </c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</row>
    <row r="57" spans="1:52"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</row>
    <row r="58" spans="1:52">
      <c r="A58" s="87"/>
      <c r="B58" s="88" t="s">
        <v>286</v>
      </c>
      <c r="C58" s="87"/>
      <c r="D58" s="87"/>
      <c r="E58" s="87"/>
      <c r="F58" s="87"/>
      <c r="G58" s="87"/>
      <c r="H58" s="87"/>
      <c r="I58" s="87"/>
      <c r="J58" s="87"/>
      <c r="K58" s="87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</row>
    <row r="59" spans="1:52">
      <c r="A59" s="87"/>
      <c r="B59" s="88" t="s">
        <v>129</v>
      </c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</row>
    <row r="60" spans="1:52">
      <c r="A60" s="87"/>
      <c r="B60" s="88" t="s">
        <v>287</v>
      </c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</row>
    <row r="61" spans="1:52">
      <c r="A61" s="87"/>
      <c r="B61" s="88" t="s">
        <v>288</v>
      </c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</row>
  </sheetData>
  <sheetProtection formatCells="0" formatColumns="0" formatRows="0" insertRows="0" insertColumns="0" insertHyperlinks="0" deleteColumns="0" deleteRows="0" sort="0" autoFilter="0" pivotTables="0"/>
  <mergeCells count="28">
    <mergeCell ref="A1:AY1"/>
    <mergeCell ref="A2:G2"/>
    <mergeCell ref="H2:AY2"/>
    <mergeCell ref="E3:G3"/>
    <mergeCell ref="H3:Y3"/>
    <mergeCell ref="Z3:AY3"/>
    <mergeCell ref="H4:M4"/>
    <mergeCell ref="N4:Q4"/>
    <mergeCell ref="R4:Y4"/>
    <mergeCell ref="Z4:AD4"/>
    <mergeCell ref="AE4:AG4"/>
    <mergeCell ref="AH4:AL4"/>
    <mergeCell ref="AM4:AO4"/>
    <mergeCell ref="AP4:AR4"/>
    <mergeCell ref="AS4:AV4"/>
    <mergeCell ref="AW4:AY4"/>
    <mergeCell ref="B9:F9"/>
    <mergeCell ref="B18:F18"/>
    <mergeCell ref="B20:F20"/>
    <mergeCell ref="B22:F22"/>
    <mergeCell ref="A3:A5"/>
    <mergeCell ref="B3:B5"/>
    <mergeCell ref="C3:C5"/>
    <mergeCell ref="D3:D5"/>
    <mergeCell ref="E4:E5"/>
    <mergeCell ref="F4:F5"/>
    <mergeCell ref="G4:G5"/>
    <mergeCell ref="AZ2:AZ5"/>
  </mergeCells>
  <printOptions verticalCentered="1"/>
  <pageMargins left="0.118055555555556" right="0.118055555555556" top="0.118055555555556" bottom="0.118055555555556" header="0.511805555555556" footer="0.511805555555556"/>
  <pageSetup paperSize="8" scale="49" fitToHeight="0" orientation="landscape" horizontalDpi="600"/>
  <headerFooter alignWithMargins="0" scaleWithDoc="0"/>
  <rowBreaks count="1" manualBreakCount="1">
    <brk id="33" max="5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B60"/>
  <sheetViews>
    <sheetView view="pageBreakPreview" zoomScale="85" zoomScaleNormal="70" workbookViewId="0">
      <pane xSplit="3" ySplit="7" topLeftCell="I52" activePane="bottomRight" state="frozen"/>
      <selection/>
      <selection pane="topRight"/>
      <selection pane="bottomLeft"/>
      <selection pane="bottomRight" activeCell="A23" sqref="$A23:$XFD56"/>
    </sheetView>
  </sheetViews>
  <sheetFormatPr defaultColWidth="9" defaultRowHeight="15"/>
  <cols>
    <col min="1" max="1" width="4.25" style="58" customWidth="1"/>
    <col min="2" max="2" width="9.25" style="58" customWidth="1"/>
    <col min="3" max="3" width="11.375" style="58" customWidth="1"/>
    <col min="4" max="4" width="9.25" style="58" customWidth="1"/>
    <col min="5" max="5" width="7.75" style="58" customWidth="1"/>
    <col min="6" max="7" width="8.625" style="58" customWidth="1"/>
    <col min="8" max="8" width="7.375" style="58" customWidth="1"/>
    <col min="9" max="9" width="6.25" style="58" customWidth="1"/>
    <col min="10" max="30" width="8.625" style="58" customWidth="1"/>
    <col min="31" max="38" width="5" style="58" customWidth="1"/>
    <col min="39" max="39" width="6.375" style="58" customWidth="1"/>
    <col min="40" max="41" width="8.625" style="58" customWidth="1"/>
    <col min="42" max="42" width="5.625" style="58" customWidth="1"/>
    <col min="43" max="43" width="5.125" style="58" customWidth="1"/>
    <col min="44" max="51" width="5.625" style="58" customWidth="1"/>
    <col min="52" max="52" width="5.5" style="58" customWidth="1"/>
  </cols>
  <sheetData>
    <row r="1" ht="33" customHeight="1" spans="1:52">
      <c r="A1" s="59" t="s">
        <v>289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</row>
    <row r="2" s="56" customFormat="1" ht="22.15" customHeight="1" spans="1:52">
      <c r="A2" s="60" t="s">
        <v>2</v>
      </c>
      <c r="B2" s="60"/>
      <c r="C2" s="60"/>
      <c r="D2" s="60"/>
      <c r="E2" s="60"/>
      <c r="F2" s="60"/>
      <c r="G2" s="60"/>
      <c r="H2" s="60" t="s">
        <v>290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 t="s">
        <v>134</v>
      </c>
    </row>
    <row r="3" s="56" customFormat="1" ht="22.15" customHeight="1" spans="1:52">
      <c r="A3" s="60" t="s">
        <v>1</v>
      </c>
      <c r="B3" s="60" t="s">
        <v>135</v>
      </c>
      <c r="C3" s="60" t="s">
        <v>11</v>
      </c>
      <c r="D3" s="60" t="s">
        <v>136</v>
      </c>
      <c r="E3" s="60" t="s">
        <v>137</v>
      </c>
      <c r="F3" s="60"/>
      <c r="G3" s="60"/>
      <c r="H3" s="60" t="s">
        <v>138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 t="s">
        <v>139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</row>
    <row r="4" s="56" customFormat="1" ht="27" customHeight="1" spans="1:52">
      <c r="A4" s="60"/>
      <c r="B4" s="60"/>
      <c r="C4" s="60"/>
      <c r="D4" s="60"/>
      <c r="E4" s="60" t="s">
        <v>140</v>
      </c>
      <c r="F4" s="60" t="s">
        <v>141</v>
      </c>
      <c r="G4" s="60" t="s">
        <v>142</v>
      </c>
      <c r="H4" s="60" t="s">
        <v>143</v>
      </c>
      <c r="I4" s="60"/>
      <c r="J4" s="60"/>
      <c r="K4" s="60"/>
      <c r="L4" s="60"/>
      <c r="M4" s="60"/>
      <c r="N4" s="60" t="s">
        <v>144</v>
      </c>
      <c r="O4" s="60"/>
      <c r="P4" s="60"/>
      <c r="Q4" s="60"/>
      <c r="R4" s="60" t="s">
        <v>145</v>
      </c>
      <c r="S4" s="60"/>
      <c r="T4" s="60"/>
      <c r="U4" s="60"/>
      <c r="V4" s="60"/>
      <c r="W4" s="60"/>
      <c r="X4" s="60"/>
      <c r="Y4" s="60"/>
      <c r="Z4" s="60" t="s">
        <v>146</v>
      </c>
      <c r="AA4" s="60"/>
      <c r="AB4" s="60"/>
      <c r="AC4" s="60"/>
      <c r="AD4" s="60"/>
      <c r="AE4" s="60" t="s">
        <v>147</v>
      </c>
      <c r="AF4" s="60"/>
      <c r="AG4" s="60"/>
      <c r="AH4" s="60" t="s">
        <v>148</v>
      </c>
      <c r="AI4" s="60"/>
      <c r="AJ4" s="60"/>
      <c r="AK4" s="60"/>
      <c r="AL4" s="60"/>
      <c r="AM4" s="61" t="s">
        <v>149</v>
      </c>
      <c r="AN4" s="62"/>
      <c r="AO4" s="63"/>
      <c r="AP4" s="60" t="s">
        <v>150</v>
      </c>
      <c r="AQ4" s="60"/>
      <c r="AR4" s="60"/>
      <c r="AS4" s="60" t="s">
        <v>151</v>
      </c>
      <c r="AT4" s="60"/>
      <c r="AU4" s="60"/>
      <c r="AV4" s="60"/>
      <c r="AW4" s="60" t="s">
        <v>152</v>
      </c>
      <c r="AX4" s="60"/>
      <c r="AY4" s="60"/>
      <c r="AZ4" s="60"/>
    </row>
    <row r="5" s="56" customFormat="1" ht="97.15" customHeight="1" spans="1:52">
      <c r="A5" s="60"/>
      <c r="B5" s="60"/>
      <c r="C5" s="60"/>
      <c r="D5" s="60"/>
      <c r="E5" s="64"/>
      <c r="F5" s="64"/>
      <c r="G5" s="64"/>
      <c r="H5" s="60" t="s">
        <v>153</v>
      </c>
      <c r="I5" s="60" t="s">
        <v>291</v>
      </c>
      <c r="J5" s="60" t="s">
        <v>155</v>
      </c>
      <c r="K5" s="60" t="s">
        <v>156</v>
      </c>
      <c r="L5" s="60" t="s">
        <v>157</v>
      </c>
      <c r="M5" s="60" t="s">
        <v>292</v>
      </c>
      <c r="N5" s="60" t="s">
        <v>159</v>
      </c>
      <c r="O5" s="60" t="s">
        <v>160</v>
      </c>
      <c r="P5" s="60" t="s">
        <v>161</v>
      </c>
      <c r="Q5" s="60" t="s">
        <v>162</v>
      </c>
      <c r="R5" s="60" t="s">
        <v>163</v>
      </c>
      <c r="S5" s="60" t="s">
        <v>164</v>
      </c>
      <c r="T5" s="60" t="s">
        <v>165</v>
      </c>
      <c r="U5" s="60" t="s">
        <v>166</v>
      </c>
      <c r="V5" s="60" t="s">
        <v>167</v>
      </c>
      <c r="W5" s="60" t="s">
        <v>168</v>
      </c>
      <c r="X5" s="60" t="s">
        <v>169</v>
      </c>
      <c r="Y5" s="60" t="s">
        <v>170</v>
      </c>
      <c r="Z5" s="60" t="s">
        <v>171</v>
      </c>
      <c r="AA5" s="60" t="s">
        <v>172</v>
      </c>
      <c r="AB5" s="60" t="s">
        <v>173</v>
      </c>
      <c r="AC5" s="60" t="s">
        <v>174</v>
      </c>
      <c r="AD5" s="60" t="s">
        <v>175</v>
      </c>
      <c r="AE5" s="60" t="s">
        <v>19</v>
      </c>
      <c r="AF5" s="60" t="s">
        <v>176</v>
      </c>
      <c r="AG5" s="60" t="s">
        <v>177</v>
      </c>
      <c r="AH5" s="60" t="s">
        <v>178</v>
      </c>
      <c r="AI5" s="60" t="s">
        <v>179</v>
      </c>
      <c r="AJ5" s="60" t="s">
        <v>180</v>
      </c>
      <c r="AK5" s="60" t="s">
        <v>181</v>
      </c>
      <c r="AL5" s="60" t="s">
        <v>182</v>
      </c>
      <c r="AM5" s="60" t="s">
        <v>183</v>
      </c>
      <c r="AN5" s="60" t="s">
        <v>184</v>
      </c>
      <c r="AO5" s="60" t="s">
        <v>35</v>
      </c>
      <c r="AP5" s="60" t="s">
        <v>185</v>
      </c>
      <c r="AQ5" s="60" t="s">
        <v>186</v>
      </c>
      <c r="AR5" s="60" t="s">
        <v>187</v>
      </c>
      <c r="AS5" s="60" t="s">
        <v>188</v>
      </c>
      <c r="AT5" s="60" t="s">
        <v>293</v>
      </c>
      <c r="AU5" s="60" t="s">
        <v>190</v>
      </c>
      <c r="AV5" s="60" t="s">
        <v>191</v>
      </c>
      <c r="AW5" s="60" t="s">
        <v>192</v>
      </c>
      <c r="AX5" s="60" t="s">
        <v>193</v>
      </c>
      <c r="AY5" s="60" t="s">
        <v>194</v>
      </c>
      <c r="AZ5" s="65"/>
    </row>
    <row r="6" s="56" customFormat="1" ht="23.1" customHeight="1" spans="1:52">
      <c r="A6" s="60">
        <f t="shared" ref="A6:N6" si="0">COLUMN()</f>
        <v>1</v>
      </c>
      <c r="B6" s="60">
        <f t="shared" si="0"/>
        <v>2</v>
      </c>
      <c r="C6" s="60">
        <f t="shared" si="0"/>
        <v>3</v>
      </c>
      <c r="D6" s="60">
        <f t="shared" si="0"/>
        <v>4</v>
      </c>
      <c r="E6" s="60">
        <f t="shared" si="0"/>
        <v>5</v>
      </c>
      <c r="F6" s="60">
        <f t="shared" si="0"/>
        <v>6</v>
      </c>
      <c r="G6" s="60">
        <f t="shared" si="0"/>
        <v>7</v>
      </c>
      <c r="H6" s="60">
        <f t="shared" si="0"/>
        <v>8</v>
      </c>
      <c r="I6" s="60">
        <f t="shared" si="0"/>
        <v>9</v>
      </c>
      <c r="J6" s="60">
        <f t="shared" si="0"/>
        <v>10</v>
      </c>
      <c r="K6" s="60">
        <f t="shared" si="0"/>
        <v>11</v>
      </c>
      <c r="L6" s="60">
        <f t="shared" si="0"/>
        <v>12</v>
      </c>
      <c r="M6" s="60">
        <f t="shared" si="0"/>
        <v>13</v>
      </c>
      <c r="N6" s="60">
        <f t="shared" si="0"/>
        <v>14</v>
      </c>
      <c r="O6" s="60">
        <v>15</v>
      </c>
      <c r="P6" s="60">
        <f t="shared" ref="P6:AZ6" si="1">COLUMN()</f>
        <v>16</v>
      </c>
      <c r="Q6" s="60">
        <f t="shared" si="1"/>
        <v>17</v>
      </c>
      <c r="R6" s="60">
        <f t="shared" si="1"/>
        <v>18</v>
      </c>
      <c r="S6" s="60">
        <f t="shared" si="1"/>
        <v>19</v>
      </c>
      <c r="T6" s="60">
        <f t="shared" si="1"/>
        <v>20</v>
      </c>
      <c r="U6" s="60">
        <f t="shared" si="1"/>
        <v>21</v>
      </c>
      <c r="V6" s="60">
        <f t="shared" si="1"/>
        <v>22</v>
      </c>
      <c r="W6" s="60">
        <f t="shared" si="1"/>
        <v>23</v>
      </c>
      <c r="X6" s="60">
        <f t="shared" si="1"/>
        <v>24</v>
      </c>
      <c r="Y6" s="60">
        <f t="shared" si="1"/>
        <v>25</v>
      </c>
      <c r="Z6" s="60">
        <f t="shared" si="1"/>
        <v>26</v>
      </c>
      <c r="AA6" s="60">
        <f t="shared" si="1"/>
        <v>27</v>
      </c>
      <c r="AB6" s="60">
        <f t="shared" si="1"/>
        <v>28</v>
      </c>
      <c r="AC6" s="60">
        <f t="shared" si="1"/>
        <v>29</v>
      </c>
      <c r="AD6" s="60">
        <f t="shared" si="1"/>
        <v>30</v>
      </c>
      <c r="AE6" s="60">
        <f t="shared" si="1"/>
        <v>31</v>
      </c>
      <c r="AF6" s="60">
        <f t="shared" si="1"/>
        <v>32</v>
      </c>
      <c r="AG6" s="60">
        <f t="shared" si="1"/>
        <v>33</v>
      </c>
      <c r="AH6" s="60">
        <f t="shared" si="1"/>
        <v>34</v>
      </c>
      <c r="AI6" s="60">
        <f t="shared" si="1"/>
        <v>35</v>
      </c>
      <c r="AJ6" s="60">
        <f t="shared" si="1"/>
        <v>36</v>
      </c>
      <c r="AK6" s="60">
        <f t="shared" si="1"/>
        <v>37</v>
      </c>
      <c r="AL6" s="60">
        <f t="shared" si="1"/>
        <v>38</v>
      </c>
      <c r="AM6" s="60">
        <f t="shared" si="1"/>
        <v>39</v>
      </c>
      <c r="AN6" s="60">
        <f t="shared" si="1"/>
        <v>40</v>
      </c>
      <c r="AO6" s="60">
        <f t="shared" si="1"/>
        <v>41</v>
      </c>
      <c r="AP6" s="60">
        <f t="shared" si="1"/>
        <v>42</v>
      </c>
      <c r="AQ6" s="60">
        <f t="shared" si="1"/>
        <v>43</v>
      </c>
      <c r="AR6" s="60">
        <f t="shared" si="1"/>
        <v>44</v>
      </c>
      <c r="AS6" s="60">
        <f t="shared" si="1"/>
        <v>45</v>
      </c>
      <c r="AT6" s="60">
        <f t="shared" si="1"/>
        <v>46</v>
      </c>
      <c r="AU6" s="60"/>
      <c r="AV6" s="60">
        <f t="shared" si="1"/>
        <v>48</v>
      </c>
      <c r="AW6" s="60">
        <f t="shared" si="1"/>
        <v>49</v>
      </c>
      <c r="AX6" s="60">
        <f t="shared" si="1"/>
        <v>50</v>
      </c>
      <c r="AY6" s="60">
        <f t="shared" si="1"/>
        <v>51</v>
      </c>
      <c r="AZ6" s="60">
        <f t="shared" si="1"/>
        <v>52</v>
      </c>
    </row>
    <row r="7" s="57" customFormat="1" ht="77.1" customHeight="1" spans="1:52">
      <c r="A7" s="11" t="s">
        <v>45</v>
      </c>
      <c r="B7" s="11"/>
      <c r="C7" s="11"/>
      <c r="D7" s="11"/>
      <c r="E7" s="66"/>
      <c r="F7" s="66"/>
      <c r="G7" s="11"/>
      <c r="H7" s="11"/>
      <c r="I7" s="11"/>
      <c r="J7" s="11" t="s">
        <v>294</v>
      </c>
      <c r="K7" s="11" t="s">
        <v>295</v>
      </c>
      <c r="L7" s="11" t="s">
        <v>296</v>
      </c>
      <c r="M7" s="11" t="s">
        <v>297</v>
      </c>
      <c r="N7" s="11" t="s">
        <v>297</v>
      </c>
      <c r="O7" s="11" t="s">
        <v>297</v>
      </c>
      <c r="P7" s="11" t="s">
        <v>297</v>
      </c>
      <c r="Q7" s="11" t="s">
        <v>297</v>
      </c>
      <c r="R7" s="11" t="s">
        <v>297</v>
      </c>
      <c r="S7" s="11" t="s">
        <v>297</v>
      </c>
      <c r="T7" s="11" t="s">
        <v>297</v>
      </c>
      <c r="U7" s="11" t="s">
        <v>297</v>
      </c>
      <c r="V7" s="11" t="s">
        <v>297</v>
      </c>
      <c r="W7" s="11" t="s">
        <v>297</v>
      </c>
      <c r="X7" s="11" t="s">
        <v>297</v>
      </c>
      <c r="Y7" s="11" t="s">
        <v>297</v>
      </c>
      <c r="Z7" s="67" t="s">
        <v>298</v>
      </c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9"/>
      <c r="AZ7" s="70"/>
    </row>
    <row r="8" s="57" customFormat="1" ht="14" spans="1:52">
      <c r="A8" s="16" t="s">
        <v>66</v>
      </c>
      <c r="B8" s="24" t="s">
        <v>299</v>
      </c>
      <c r="C8" s="24" t="s">
        <v>236</v>
      </c>
      <c r="D8" s="24" t="s">
        <v>236</v>
      </c>
      <c r="E8" s="24" t="s">
        <v>236</v>
      </c>
      <c r="F8" s="24" t="s">
        <v>236</v>
      </c>
      <c r="G8" s="24" t="s">
        <v>236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 t="s">
        <v>236</v>
      </c>
      <c r="AI8" s="24" t="s">
        <v>236</v>
      </c>
      <c r="AJ8" s="24" t="s">
        <v>236</v>
      </c>
      <c r="AK8" s="24" t="s">
        <v>236</v>
      </c>
      <c r="AL8" s="24" t="s">
        <v>236</v>
      </c>
      <c r="AM8" s="24" t="s">
        <v>236</v>
      </c>
      <c r="AN8" s="24" t="s">
        <v>236</v>
      </c>
      <c r="AO8" s="24"/>
      <c r="AP8" s="24" t="s">
        <v>236</v>
      </c>
      <c r="AQ8" s="24" t="s">
        <v>236</v>
      </c>
      <c r="AR8" s="24" t="s">
        <v>236</v>
      </c>
      <c r="AS8" s="24"/>
      <c r="AT8" s="24"/>
      <c r="AU8" s="24"/>
      <c r="AV8" s="24"/>
      <c r="AW8" s="24"/>
      <c r="AX8" s="24" t="s">
        <v>236</v>
      </c>
      <c r="AY8" s="24" t="s">
        <v>236</v>
      </c>
      <c r="AZ8" s="24"/>
    </row>
    <row r="9" s="57" customFormat="1" ht="14" spans="1:52">
      <c r="A9" s="12" t="s">
        <v>66</v>
      </c>
      <c r="B9" s="67" t="s">
        <v>67</v>
      </c>
      <c r="C9" s="68"/>
      <c r="D9" s="68"/>
      <c r="E9" s="68"/>
      <c r="F9" s="68"/>
      <c r="G9" s="24"/>
      <c r="H9" s="11"/>
      <c r="I9" s="11"/>
      <c r="J9" s="11"/>
      <c r="K9" s="11"/>
      <c r="L9" s="11"/>
      <c r="M9" s="11"/>
      <c r="N9" s="11"/>
      <c r="O9" s="7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</row>
    <row r="10" ht="44" customHeight="1" spans="1:52">
      <c r="A10" s="32">
        <v>1</v>
      </c>
      <c r="B10" s="50" t="s">
        <v>235</v>
      </c>
      <c r="C10" s="72" t="s">
        <v>68</v>
      </c>
      <c r="D10" s="50">
        <v>5000</v>
      </c>
      <c r="E10" s="50">
        <v>10000</v>
      </c>
      <c r="F10" s="50">
        <v>10000</v>
      </c>
      <c r="G10" s="71"/>
      <c r="H10" s="71"/>
      <c r="I10" s="71"/>
      <c r="J10" s="71"/>
      <c r="K10" s="71"/>
      <c r="L10" s="71" t="s">
        <v>300</v>
      </c>
      <c r="M10" s="71"/>
      <c r="N10" s="71"/>
      <c r="O10" s="71"/>
      <c r="P10" s="71" t="s">
        <v>301</v>
      </c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 t="s">
        <v>302</v>
      </c>
    </row>
    <row r="11" ht="44" customHeight="1" spans="1:52">
      <c r="A11" s="32">
        <v>2</v>
      </c>
      <c r="B11" s="50" t="s">
        <v>235</v>
      </c>
      <c r="C11" s="72" t="s">
        <v>82</v>
      </c>
      <c r="D11" s="50">
        <v>25000</v>
      </c>
      <c r="E11" s="50">
        <v>88600</v>
      </c>
      <c r="F11" s="50">
        <v>88600</v>
      </c>
      <c r="G11" s="71"/>
      <c r="H11" s="71"/>
      <c r="I11" s="71"/>
      <c r="J11" s="71"/>
      <c r="K11" s="71"/>
      <c r="L11" s="71"/>
      <c r="M11" s="71"/>
      <c r="N11" s="71"/>
      <c r="O11" s="71"/>
      <c r="P11" s="71" t="s">
        <v>301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 t="s">
        <v>302</v>
      </c>
    </row>
    <row r="12" ht="44" customHeight="1" spans="1:52">
      <c r="A12" s="32">
        <v>3</v>
      </c>
      <c r="B12" s="50" t="s">
        <v>235</v>
      </c>
      <c r="C12" s="72" t="s">
        <v>89</v>
      </c>
      <c r="D12" s="50">
        <v>5000</v>
      </c>
      <c r="E12" s="50">
        <v>30000</v>
      </c>
      <c r="F12" s="50">
        <v>30000</v>
      </c>
      <c r="G12" s="71"/>
      <c r="H12" s="71"/>
      <c r="I12" s="71"/>
      <c r="J12" s="71"/>
      <c r="K12" s="71"/>
      <c r="L12" s="71"/>
      <c r="M12" s="71"/>
      <c r="N12" s="71"/>
      <c r="O12" s="71"/>
      <c r="P12" s="71" t="s">
        <v>301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</row>
    <row r="13" ht="86" customHeight="1" spans="1:52">
      <c r="A13" s="32">
        <v>4</v>
      </c>
      <c r="B13" s="50" t="s">
        <v>235</v>
      </c>
      <c r="C13" s="72" t="s">
        <v>93</v>
      </c>
      <c r="D13" s="50">
        <v>5000</v>
      </c>
      <c r="E13" s="50">
        <v>63000</v>
      </c>
      <c r="F13" s="50">
        <v>63000</v>
      </c>
      <c r="G13" s="71"/>
      <c r="H13" s="71"/>
      <c r="I13" s="71"/>
      <c r="J13" s="71"/>
      <c r="K13" s="71"/>
      <c r="L13" s="71"/>
      <c r="M13" s="71"/>
      <c r="N13" s="71"/>
      <c r="O13" s="71"/>
      <c r="P13" s="71" t="s">
        <v>303</v>
      </c>
      <c r="Q13" s="71" t="s">
        <v>304</v>
      </c>
      <c r="R13" s="71"/>
      <c r="S13" s="71" t="s">
        <v>305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</row>
    <row r="14" ht="44" customHeight="1" spans="1:52">
      <c r="A14" s="32">
        <v>5</v>
      </c>
      <c r="B14" s="50" t="s">
        <v>235</v>
      </c>
      <c r="C14" s="72" t="s">
        <v>97</v>
      </c>
      <c r="D14" s="50">
        <v>10000</v>
      </c>
      <c r="E14" s="50">
        <v>69000</v>
      </c>
      <c r="F14" s="50">
        <v>69000</v>
      </c>
      <c r="G14" s="71"/>
      <c r="H14" s="71"/>
      <c r="I14" s="71"/>
      <c r="J14" s="71"/>
      <c r="K14" s="71"/>
      <c r="L14" s="71"/>
      <c r="M14" s="71"/>
      <c r="N14" s="71"/>
      <c r="O14" s="71"/>
      <c r="P14" s="71" t="s">
        <v>301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</row>
    <row r="15" ht="44" customHeight="1" spans="1:52">
      <c r="A15" s="32">
        <v>6</v>
      </c>
      <c r="B15" s="50" t="s">
        <v>235</v>
      </c>
      <c r="C15" s="72" t="s">
        <v>100</v>
      </c>
      <c r="D15" s="50">
        <v>10000</v>
      </c>
      <c r="E15" s="50">
        <v>50800</v>
      </c>
      <c r="F15" s="50">
        <v>50800</v>
      </c>
      <c r="G15" s="71"/>
      <c r="H15" s="71"/>
      <c r="I15" s="71"/>
      <c r="J15" s="71"/>
      <c r="K15" s="71"/>
      <c r="L15" s="71"/>
      <c r="M15" s="71"/>
      <c r="N15" s="71"/>
      <c r="O15" s="71"/>
      <c r="P15" s="71" t="s">
        <v>301</v>
      </c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</row>
    <row r="16" ht="44" customHeight="1" spans="1:52">
      <c r="A16" s="32">
        <v>7</v>
      </c>
      <c r="B16" s="50" t="s">
        <v>235</v>
      </c>
      <c r="C16" s="72" t="s">
        <v>104</v>
      </c>
      <c r="D16" s="50">
        <v>4500</v>
      </c>
      <c r="E16" s="50">
        <v>38900</v>
      </c>
      <c r="F16" s="50">
        <v>38900</v>
      </c>
      <c r="G16" s="71"/>
      <c r="H16" s="71"/>
      <c r="I16" s="71"/>
      <c r="J16" s="71"/>
      <c r="K16" s="71"/>
      <c r="L16" s="71" t="s">
        <v>300</v>
      </c>
      <c r="M16" s="71"/>
      <c r="N16" s="71"/>
      <c r="O16" s="71"/>
      <c r="P16" s="71" t="s">
        <v>301</v>
      </c>
      <c r="Q16" s="71"/>
      <c r="R16" s="71"/>
      <c r="S16" s="71" t="s">
        <v>306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</row>
    <row r="17" ht="44" customHeight="1" spans="1:54">
      <c r="A17" s="32">
        <v>8</v>
      </c>
      <c r="B17" s="50" t="s">
        <v>235</v>
      </c>
      <c r="C17" s="72" t="s">
        <v>108</v>
      </c>
      <c r="D17" s="50">
        <v>20000</v>
      </c>
      <c r="E17" s="50">
        <v>20000</v>
      </c>
      <c r="F17" s="50">
        <v>20000</v>
      </c>
      <c r="G17" s="71"/>
      <c r="H17" s="71"/>
      <c r="I17" s="71"/>
      <c r="J17" s="71"/>
      <c r="K17" s="71"/>
      <c r="L17" s="71"/>
      <c r="M17" s="71"/>
      <c r="N17" s="71"/>
      <c r="O17" s="71"/>
      <c r="P17" s="71" t="s">
        <v>307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</row>
    <row r="18" ht="25.15" customHeight="1" spans="1:54">
      <c r="A18" s="11" t="s">
        <v>121</v>
      </c>
      <c r="B18" s="11" t="s">
        <v>122</v>
      </c>
      <c r="C18" s="11"/>
      <c r="D18" s="11"/>
      <c r="E18" s="11"/>
      <c r="F18" s="1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</row>
    <row r="19" ht="25.15" customHeight="1" spans="1:54">
      <c r="A19" s="50">
        <v>1</v>
      </c>
      <c r="B19" s="50" t="s">
        <v>235</v>
      </c>
      <c r="C19" s="50" t="s">
        <v>123</v>
      </c>
      <c r="D19" s="50"/>
      <c r="E19" s="50"/>
      <c r="F19" s="50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 t="s">
        <v>302</v>
      </c>
    </row>
    <row r="20" ht="25.15" customHeight="1" spans="1:54">
      <c r="A20" s="11" t="s">
        <v>124</v>
      </c>
      <c r="B20" s="67" t="s">
        <v>247</v>
      </c>
      <c r="C20" s="68"/>
      <c r="D20" s="68"/>
      <c r="E20" s="68"/>
      <c r="F20" s="69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</row>
    <row r="21" ht="25.15" customHeight="1" spans="1:54">
      <c r="A21" s="50">
        <v>1</v>
      </c>
      <c r="B21" s="50" t="s">
        <v>235</v>
      </c>
      <c r="C21" s="50" t="s">
        <v>123</v>
      </c>
      <c r="D21" s="11"/>
      <c r="E21" s="11"/>
      <c r="F21" s="1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</row>
    <row r="22" ht="25.15" customHeight="1" spans="1:54">
      <c r="A22" s="11" t="s">
        <v>308</v>
      </c>
      <c r="B22" s="67" t="s">
        <v>248</v>
      </c>
      <c r="C22" s="68"/>
      <c r="D22" s="68"/>
      <c r="E22" s="68"/>
      <c r="F22" s="69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</row>
    <row r="23" ht="48" customHeight="1" spans="1:54">
      <c r="A23" s="72">
        <v>1</v>
      </c>
      <c r="B23" s="50" t="s">
        <v>235</v>
      </c>
      <c r="C23" s="73" t="s">
        <v>249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3" t="s">
        <v>309</v>
      </c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5"/>
      <c r="BB23" s="75"/>
    </row>
    <row r="24" ht="48" customHeight="1" spans="1:54">
      <c r="A24" s="50">
        <v>2</v>
      </c>
      <c r="B24" s="50" t="s">
        <v>235</v>
      </c>
      <c r="C24" s="73" t="s">
        <v>252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3" t="s">
        <v>309</v>
      </c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5"/>
      <c r="BB24" s="75"/>
    </row>
    <row r="25" ht="48" customHeight="1" spans="1:54">
      <c r="A25" s="72">
        <v>3</v>
      </c>
      <c r="B25" s="50" t="s">
        <v>235</v>
      </c>
      <c r="C25" s="73" t="s">
        <v>253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3" t="s">
        <v>309</v>
      </c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5"/>
      <c r="BB25" s="75"/>
    </row>
    <row r="26" ht="48" customHeight="1" spans="1:54">
      <c r="A26" s="50">
        <v>4</v>
      </c>
      <c r="B26" s="50" t="s">
        <v>235</v>
      </c>
      <c r="C26" s="73" t="s">
        <v>254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3" t="s">
        <v>309</v>
      </c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5"/>
      <c r="BB26" s="75"/>
    </row>
    <row r="27" ht="48" customHeight="1" spans="1:54">
      <c r="A27" s="72">
        <v>5</v>
      </c>
      <c r="B27" s="50" t="s">
        <v>235</v>
      </c>
      <c r="C27" s="73" t="s">
        <v>255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3" t="s">
        <v>309</v>
      </c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5"/>
      <c r="BB27" s="75"/>
    </row>
    <row r="28" ht="48" customHeight="1" spans="1:54">
      <c r="A28" s="50">
        <v>6</v>
      </c>
      <c r="B28" s="50" t="s">
        <v>235</v>
      </c>
      <c r="C28" s="73" t="s">
        <v>256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3" t="s">
        <v>309</v>
      </c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5"/>
      <c r="BB28" s="75"/>
    </row>
    <row r="29" ht="48" customHeight="1" spans="1:54">
      <c r="A29" s="72">
        <v>7</v>
      </c>
      <c r="B29" s="50" t="s">
        <v>235</v>
      </c>
      <c r="C29" s="73" t="s">
        <v>257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3" t="s">
        <v>309</v>
      </c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5"/>
      <c r="BB29" s="75"/>
    </row>
    <row r="30" ht="48" customHeight="1" spans="1:54">
      <c r="A30" s="50">
        <v>8</v>
      </c>
      <c r="B30" s="50" t="s">
        <v>235</v>
      </c>
      <c r="C30" s="73" t="s">
        <v>258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3" t="s">
        <v>309</v>
      </c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5"/>
      <c r="BB30" s="75"/>
    </row>
    <row r="31" ht="48" customHeight="1" spans="1:54">
      <c r="A31" s="72">
        <v>9</v>
      </c>
      <c r="B31" s="50" t="s">
        <v>235</v>
      </c>
      <c r="C31" s="73" t="s">
        <v>259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3" t="s">
        <v>309</v>
      </c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5"/>
      <c r="BB31" s="75"/>
    </row>
    <row r="32" ht="48" customHeight="1" spans="1:54">
      <c r="A32" s="50">
        <v>10</v>
      </c>
      <c r="B32" s="50" t="s">
        <v>235</v>
      </c>
      <c r="C32" s="73" t="s">
        <v>261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3" t="s">
        <v>309</v>
      </c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5"/>
      <c r="BB32" s="75"/>
    </row>
    <row r="33" ht="48" customHeight="1" spans="1:54">
      <c r="A33" s="72">
        <v>11</v>
      </c>
      <c r="B33" s="50" t="s">
        <v>235</v>
      </c>
      <c r="C33" s="73" t="s">
        <v>262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3" t="s">
        <v>309</v>
      </c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5"/>
      <c r="BB33" s="75"/>
    </row>
    <row r="34" ht="48" customHeight="1" spans="1:54">
      <c r="A34" s="50">
        <v>12</v>
      </c>
      <c r="B34" s="50" t="s">
        <v>235</v>
      </c>
      <c r="C34" s="73" t="s">
        <v>263</v>
      </c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3" t="s">
        <v>309</v>
      </c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5"/>
      <c r="BB34" s="75"/>
    </row>
    <row r="35" ht="48" customHeight="1" spans="1:54">
      <c r="A35" s="72">
        <v>13</v>
      </c>
      <c r="B35" s="50" t="s">
        <v>235</v>
      </c>
      <c r="C35" s="73" t="s">
        <v>264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3" t="s">
        <v>309</v>
      </c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5"/>
      <c r="BB35" s="75"/>
    </row>
    <row r="36" ht="48" customHeight="1" spans="1:54">
      <c r="A36" s="50">
        <v>14</v>
      </c>
      <c r="B36" s="50" t="s">
        <v>235</v>
      </c>
      <c r="C36" s="73" t="s">
        <v>265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3" t="s">
        <v>309</v>
      </c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5"/>
      <c r="BB36" s="75"/>
    </row>
    <row r="37" ht="48" customHeight="1" spans="1:54">
      <c r="A37" s="72">
        <v>15</v>
      </c>
      <c r="B37" s="50" t="s">
        <v>235</v>
      </c>
      <c r="C37" s="73" t="s">
        <v>266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3" t="s">
        <v>309</v>
      </c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5"/>
      <c r="BB37" s="75"/>
    </row>
    <row r="38" ht="48" customHeight="1" spans="1:54">
      <c r="A38" s="50">
        <v>16</v>
      </c>
      <c r="B38" s="50" t="s">
        <v>235</v>
      </c>
      <c r="C38" s="73" t="s">
        <v>267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3" t="s">
        <v>309</v>
      </c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5"/>
      <c r="BB38" s="75"/>
    </row>
    <row r="39" ht="48" customHeight="1" spans="1:54">
      <c r="A39" s="72">
        <v>17</v>
      </c>
      <c r="B39" s="50" t="s">
        <v>235</v>
      </c>
      <c r="C39" s="73" t="s">
        <v>268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3" t="s">
        <v>309</v>
      </c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5"/>
      <c r="BB39" s="75"/>
    </row>
    <row r="40" ht="48" customHeight="1" spans="1:54">
      <c r="A40" s="50">
        <v>18</v>
      </c>
      <c r="B40" s="50" t="s">
        <v>235</v>
      </c>
      <c r="C40" s="73" t="s">
        <v>269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3" t="s">
        <v>309</v>
      </c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5"/>
      <c r="BB40" s="75"/>
    </row>
    <row r="41" ht="48" customHeight="1" spans="1:54">
      <c r="A41" s="72">
        <v>19</v>
      </c>
      <c r="B41" s="50" t="s">
        <v>235</v>
      </c>
      <c r="C41" s="73" t="s">
        <v>270</v>
      </c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3" t="s">
        <v>309</v>
      </c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5"/>
      <c r="BB41" s="75"/>
    </row>
    <row r="42" ht="48" customHeight="1" spans="1:54">
      <c r="A42" s="50">
        <v>20</v>
      </c>
      <c r="B42" s="50" t="s">
        <v>235</v>
      </c>
      <c r="C42" s="73" t="s">
        <v>271</v>
      </c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3" t="s">
        <v>309</v>
      </c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5"/>
      <c r="BB42" s="75"/>
    </row>
    <row r="43" ht="48" customHeight="1" spans="1:54">
      <c r="A43" s="72">
        <v>21</v>
      </c>
      <c r="B43" s="50" t="s">
        <v>235</v>
      </c>
      <c r="C43" s="73" t="s">
        <v>272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3" t="s">
        <v>309</v>
      </c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5"/>
      <c r="BB43" s="75"/>
    </row>
    <row r="44" ht="48" customHeight="1" spans="1:54">
      <c r="A44" s="50">
        <v>22</v>
      </c>
      <c r="B44" s="50" t="s">
        <v>235</v>
      </c>
      <c r="C44" s="76" t="s">
        <v>273</v>
      </c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3" t="s">
        <v>309</v>
      </c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5"/>
      <c r="BB44" s="75"/>
    </row>
    <row r="45" ht="48" customHeight="1" spans="1:54">
      <c r="A45" s="72">
        <v>23</v>
      </c>
      <c r="B45" s="50" t="s">
        <v>235</v>
      </c>
      <c r="C45" s="76" t="s">
        <v>274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3" t="s">
        <v>309</v>
      </c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5"/>
      <c r="BB45" s="75"/>
    </row>
    <row r="46" ht="48" customHeight="1" spans="1:54">
      <c r="A46" s="50">
        <v>24</v>
      </c>
      <c r="B46" s="50" t="s">
        <v>235</v>
      </c>
      <c r="C46" s="76" t="s">
        <v>275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3" t="s">
        <v>309</v>
      </c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5"/>
      <c r="BB46" s="75"/>
    </row>
    <row r="47" ht="48" customHeight="1" spans="1:54">
      <c r="A47" s="72">
        <v>25</v>
      </c>
      <c r="B47" s="50" t="s">
        <v>235</v>
      </c>
      <c r="C47" s="76" t="s">
        <v>276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3" t="s">
        <v>309</v>
      </c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5"/>
      <c r="BB47" s="75"/>
    </row>
    <row r="48" ht="48" customHeight="1" spans="1:54">
      <c r="A48" s="50">
        <v>26</v>
      </c>
      <c r="B48" s="50" t="s">
        <v>235</v>
      </c>
      <c r="C48" s="76" t="s">
        <v>277</v>
      </c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3" t="s">
        <v>309</v>
      </c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5"/>
      <c r="BB48" s="75"/>
    </row>
    <row r="49" ht="48" customHeight="1" spans="1:54">
      <c r="A49" s="72">
        <v>27</v>
      </c>
      <c r="B49" s="50" t="s">
        <v>235</v>
      </c>
      <c r="C49" s="76" t="s">
        <v>278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3" t="s">
        <v>309</v>
      </c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5"/>
      <c r="BB49" s="75"/>
    </row>
    <row r="50" ht="48" customHeight="1" spans="1:54">
      <c r="A50" s="50">
        <v>28</v>
      </c>
      <c r="B50" s="50" t="s">
        <v>235</v>
      </c>
      <c r="C50" s="76" t="s">
        <v>279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3" t="s">
        <v>309</v>
      </c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5"/>
      <c r="BB50" s="75"/>
    </row>
    <row r="51" ht="48" customHeight="1" spans="1:54">
      <c r="A51" s="72">
        <v>29</v>
      </c>
      <c r="B51" s="50" t="s">
        <v>235</v>
      </c>
      <c r="C51" s="76" t="s">
        <v>280</v>
      </c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3" t="s">
        <v>309</v>
      </c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5"/>
      <c r="BB51" s="75"/>
    </row>
    <row r="52" ht="48" customHeight="1" spans="1:54">
      <c r="A52" s="50">
        <v>30</v>
      </c>
      <c r="B52" s="50" t="s">
        <v>235</v>
      </c>
      <c r="C52" s="76" t="s">
        <v>281</v>
      </c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3" t="s">
        <v>309</v>
      </c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5"/>
      <c r="BB52" s="75"/>
    </row>
    <row r="53" ht="48" customHeight="1" spans="1:54">
      <c r="A53" s="72">
        <v>31</v>
      </c>
      <c r="B53" s="50" t="s">
        <v>235</v>
      </c>
      <c r="C53" s="76" t="s">
        <v>282</v>
      </c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3" t="s">
        <v>309</v>
      </c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5"/>
      <c r="BB53" s="75"/>
    </row>
    <row r="54" ht="48" customHeight="1" spans="1:54">
      <c r="A54" s="50">
        <v>32</v>
      </c>
      <c r="B54" s="50" t="s">
        <v>235</v>
      </c>
      <c r="C54" s="76" t="s">
        <v>283</v>
      </c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3" t="s">
        <v>309</v>
      </c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5"/>
      <c r="BB54" s="75"/>
    </row>
    <row r="55" ht="48" customHeight="1" spans="1:54">
      <c r="A55" s="72">
        <v>33</v>
      </c>
      <c r="B55" s="50" t="s">
        <v>235</v>
      </c>
      <c r="C55" s="76" t="s">
        <v>284</v>
      </c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3" t="s">
        <v>309</v>
      </c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5"/>
      <c r="BB55" s="75"/>
    </row>
    <row r="56" ht="48" customHeight="1" spans="1:54">
      <c r="A56" s="50">
        <v>34</v>
      </c>
      <c r="B56" s="50" t="s">
        <v>235</v>
      </c>
      <c r="C56" s="73" t="s">
        <v>285</v>
      </c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3" t="s">
        <v>309</v>
      </c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5"/>
      <c r="BB56" s="75"/>
    </row>
    <row r="57" spans="1:54">
      <c r="A57" s="77" t="s">
        <v>127</v>
      </c>
      <c r="B57" s="78" t="s">
        <v>310</v>
      </c>
    </row>
    <row r="58" spans="1:54">
      <c r="A58" s="77"/>
      <c r="B58" s="78" t="s">
        <v>311</v>
      </c>
    </row>
    <row r="59" spans="1:54">
      <c r="A59" s="77"/>
      <c r="B59" s="79" t="s">
        <v>312</v>
      </c>
    </row>
    <row r="60" spans="1:54">
      <c r="A60" s="77"/>
      <c r="B60" s="79" t="s">
        <v>131</v>
      </c>
    </row>
  </sheetData>
  <sheetProtection formatCells="0" formatColumns="0" formatRows="0" insertRows="0" insertColumns="0" insertHyperlinks="0" deleteColumns="0" deleteRows="0" sort="0" autoFilter="0" pivotTables="0"/>
  <mergeCells count="30">
    <mergeCell ref="A1:AY1"/>
    <mergeCell ref="A2:G2"/>
    <mergeCell ref="H2:AY2"/>
    <mergeCell ref="E3:G3"/>
    <mergeCell ref="H3:Y3"/>
    <mergeCell ref="Z3:AY3"/>
    <mergeCell ref="H4:M4"/>
    <mergeCell ref="N4:Q4"/>
    <mergeCell ref="R4:Y4"/>
    <mergeCell ref="Z4:AD4"/>
    <mergeCell ref="AE4:AG4"/>
    <mergeCell ref="AH4:AL4"/>
    <mergeCell ref="AM4:AO4"/>
    <mergeCell ref="AP4:AR4"/>
    <mergeCell ref="AS4:AV4"/>
    <mergeCell ref="AW4:AY4"/>
    <mergeCell ref="Z7:AY7"/>
    <mergeCell ref="B9:F9"/>
    <mergeCell ref="B18:F18"/>
    <mergeCell ref="B20:F20"/>
    <mergeCell ref="B22:F22"/>
    <mergeCell ref="A3:A5"/>
    <mergeCell ref="A57:A60"/>
    <mergeCell ref="B3:B5"/>
    <mergeCell ref="C3:C5"/>
    <mergeCell ref="D3:D5"/>
    <mergeCell ref="E4:E5"/>
    <mergeCell ref="F4:F5"/>
    <mergeCell ref="G4:G5"/>
    <mergeCell ref="AZ2:AZ5"/>
  </mergeCells>
  <printOptions horizontalCentered="1"/>
  <pageMargins left="0.118055555555556" right="0.118055555555556" top="0.118055555555556" bottom="0.118055555555556" header="0.511805555555556" footer="0.511805555555556"/>
  <pageSetup paperSize="8" scale="51" fitToHeight="0" orientation="landscape" horizontalDpi="6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AL56"/>
  <sheetViews>
    <sheetView tabSelected="1" view="pageBreakPreview" zoomScale="60" zoomScaleNormal="80" workbookViewId="0">
      <pane xSplit="2" ySplit="7" topLeftCell="Q46" activePane="bottomRight" state="frozen"/>
      <selection/>
      <selection pane="topRight"/>
      <selection pane="bottomLeft"/>
      <selection pane="bottomRight" activeCell="AK51" sqref="AK51"/>
    </sheetView>
  </sheetViews>
  <sheetFormatPr defaultColWidth="8.5" defaultRowHeight="15"/>
  <cols>
    <col min="1" max="1" width="4.375" style="8" customWidth="1"/>
    <col min="2" max="2" width="20.875" style="8" customWidth="1"/>
    <col min="3" max="3" width="13.4" style="9" customWidth="1"/>
    <col min="4" max="4" width="8.375" style="9" customWidth="1"/>
    <col min="5" max="5" width="7.6" style="9" customWidth="1"/>
    <col min="6" max="6" width="25.1" style="8" customWidth="1"/>
    <col min="7" max="7" width="70.875" style="8" customWidth="1"/>
    <col min="8" max="8" width="9.25" style="8" customWidth="1"/>
    <col min="9" max="9" width="8.875" style="8" customWidth="1"/>
    <col min="10" max="11" width="8.375" style="8" customWidth="1"/>
    <col min="12" max="12" width="6.125" style="8" customWidth="1"/>
    <col min="13" max="13" width="7.625" style="8" customWidth="1"/>
    <col min="14" max="14" width="6.5" style="8" customWidth="1"/>
    <col min="15" max="15" width="8.625" style="8" customWidth="1"/>
    <col min="16" max="16" width="8" style="8" customWidth="1"/>
    <col min="17" max="17" width="8.375" style="8" customWidth="1"/>
    <col min="18" max="18" width="6.5" style="8" customWidth="1"/>
    <col min="19" max="19" width="8.25" style="8" customWidth="1"/>
    <col min="20" max="20" width="6.5" style="8" customWidth="1"/>
    <col min="21" max="21" width="9.375" style="8" customWidth="1"/>
    <col min="22" max="22" width="8.625" style="8" customWidth="1"/>
    <col min="23" max="25" width="5.125" style="8" customWidth="1"/>
    <col min="26" max="26" width="5.375" style="8" customWidth="1"/>
    <col min="27" max="29" width="6.75" style="8" customWidth="1"/>
    <col min="30" max="30" width="6.25" style="8" customWidth="1"/>
    <col min="31" max="31" width="8.55" style="8" customWidth="1"/>
    <col min="32" max="32" width="7" style="8" customWidth="1"/>
    <col min="33" max="33" width="8" style="8" customWidth="1"/>
    <col min="34" max="34" width="7" style="8" customWidth="1"/>
    <col min="35" max="35" width="7.25" style="8" customWidth="1"/>
    <col min="36" max="38" width="9" style="8" customWidth="1"/>
  </cols>
  <sheetData>
    <row r="1" s="1" customFormat="1" ht="27" customHeight="1" spans="1:38">
      <c r="A1" s="10" t="s">
        <v>313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="2" customFormat="1" ht="15.95" customHeight="1" spans="1:38">
      <c r="A2" s="11" t="s">
        <v>1</v>
      </c>
      <c r="B2" s="11" t="s">
        <v>11</v>
      </c>
      <c r="C2" s="11" t="s">
        <v>314</v>
      </c>
      <c r="D2" s="11" t="s">
        <v>315</v>
      </c>
      <c r="E2" s="11" t="s">
        <v>316</v>
      </c>
      <c r="F2" s="11" t="s">
        <v>317</v>
      </c>
      <c r="G2" s="12" t="s">
        <v>318</v>
      </c>
      <c r="H2" s="13" t="s">
        <v>319</v>
      </c>
      <c r="I2" s="13" t="s">
        <v>320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 t="s">
        <v>321</v>
      </c>
      <c r="AF2" s="13"/>
      <c r="AG2" s="13"/>
      <c r="AH2" s="13"/>
      <c r="AI2" s="13"/>
      <c r="AJ2" s="14" t="s">
        <v>322</v>
      </c>
      <c r="AK2" s="14" t="s">
        <v>323</v>
      </c>
      <c r="AL2" s="11" t="s">
        <v>10</v>
      </c>
    </row>
    <row r="3" s="2" customFormat="1" ht="26.1" customHeight="1" spans="1:38">
      <c r="A3" s="15"/>
      <c r="B3" s="15"/>
      <c r="C3" s="15"/>
      <c r="D3" s="15"/>
      <c r="E3" s="11"/>
      <c r="F3" s="15"/>
      <c r="G3" s="16"/>
      <c r="H3" s="13"/>
      <c r="I3" s="13" t="s">
        <v>324</v>
      </c>
      <c r="J3" s="17" t="s">
        <v>325</v>
      </c>
      <c r="K3" s="17"/>
      <c r="L3" s="17"/>
      <c r="M3" s="17"/>
      <c r="N3" s="17"/>
      <c r="O3" s="13" t="s">
        <v>6</v>
      </c>
      <c r="P3" s="13"/>
      <c r="Q3" s="13"/>
      <c r="R3" s="13"/>
      <c r="S3" s="13"/>
      <c r="T3" s="13"/>
      <c r="U3" s="18" t="s">
        <v>326</v>
      </c>
      <c r="V3" s="19"/>
      <c r="W3" s="19"/>
      <c r="X3" s="19"/>
      <c r="Y3" s="19"/>
      <c r="Z3" s="19"/>
      <c r="AA3" s="19"/>
      <c r="AB3" s="19"/>
      <c r="AC3" s="19"/>
      <c r="AD3" s="19"/>
      <c r="AE3" s="18" t="s">
        <v>327</v>
      </c>
      <c r="AF3" s="20" t="s">
        <v>328</v>
      </c>
      <c r="AG3" s="20"/>
      <c r="AH3" s="20"/>
      <c r="AI3" s="20"/>
      <c r="AJ3" s="21"/>
      <c r="AK3" s="22"/>
      <c r="AL3" s="15"/>
    </row>
    <row r="4" s="2" customFormat="1" ht="38.1" customHeight="1" spans="1:38">
      <c r="A4" s="15"/>
      <c r="B4" s="15"/>
      <c r="C4" s="15"/>
      <c r="D4" s="15"/>
      <c r="E4" s="11"/>
      <c r="F4" s="15"/>
      <c r="G4" s="16"/>
      <c r="H4" s="13"/>
      <c r="I4" s="13"/>
      <c r="J4" s="13" t="s">
        <v>329</v>
      </c>
      <c r="K4" s="17" t="s">
        <v>328</v>
      </c>
      <c r="L4" s="17"/>
      <c r="M4" s="17"/>
      <c r="N4" s="17"/>
      <c r="O4" s="13" t="s">
        <v>330</v>
      </c>
      <c r="P4" s="17" t="s">
        <v>328</v>
      </c>
      <c r="Q4" s="17"/>
      <c r="R4" s="17"/>
      <c r="S4" s="17"/>
      <c r="T4" s="17"/>
      <c r="U4" s="18" t="s">
        <v>331</v>
      </c>
      <c r="V4" s="18" t="s">
        <v>328</v>
      </c>
      <c r="W4" s="19"/>
      <c r="X4" s="19"/>
      <c r="Y4" s="19"/>
      <c r="Z4" s="19"/>
      <c r="AA4" s="19"/>
      <c r="AB4" s="19"/>
      <c r="AC4" s="19"/>
      <c r="AD4" s="19"/>
      <c r="AE4" s="19"/>
      <c r="AF4" s="23" t="s">
        <v>332</v>
      </c>
      <c r="AG4" s="23" t="s">
        <v>333</v>
      </c>
      <c r="AH4" s="23" t="s">
        <v>334</v>
      </c>
      <c r="AI4" s="23" t="s">
        <v>194</v>
      </c>
      <c r="AJ4" s="21"/>
      <c r="AK4" s="22"/>
      <c r="AL4" s="15"/>
    </row>
    <row r="5" s="2" customFormat="1" ht="57.95" customHeight="1" spans="1:38">
      <c r="A5" s="15"/>
      <c r="B5" s="15"/>
      <c r="C5" s="15"/>
      <c r="D5" s="15"/>
      <c r="E5" s="11"/>
      <c r="F5" s="15"/>
      <c r="G5" s="24"/>
      <c r="H5" s="13"/>
      <c r="I5" s="13"/>
      <c r="J5" s="13"/>
      <c r="K5" s="13" t="s">
        <v>335</v>
      </c>
      <c r="L5" s="13" t="s">
        <v>158</v>
      </c>
      <c r="M5" s="13" t="s">
        <v>336</v>
      </c>
      <c r="N5" s="13" t="s">
        <v>194</v>
      </c>
      <c r="O5" s="13"/>
      <c r="P5" s="13" t="s">
        <v>337</v>
      </c>
      <c r="Q5" s="13" t="s">
        <v>338</v>
      </c>
      <c r="R5" s="13" t="s">
        <v>339</v>
      </c>
      <c r="S5" s="13" t="s">
        <v>340</v>
      </c>
      <c r="T5" s="13" t="s">
        <v>194</v>
      </c>
      <c r="U5" s="18"/>
      <c r="V5" s="25" t="s">
        <v>341</v>
      </c>
      <c r="W5" s="25" t="s">
        <v>165</v>
      </c>
      <c r="X5" s="25" t="s">
        <v>342</v>
      </c>
      <c r="Y5" s="25" t="s">
        <v>343</v>
      </c>
      <c r="Z5" s="25" t="s">
        <v>170</v>
      </c>
      <c r="AA5" s="25" t="s">
        <v>344</v>
      </c>
      <c r="AB5" s="26" t="s">
        <v>293</v>
      </c>
      <c r="AC5" s="26" t="s">
        <v>190</v>
      </c>
      <c r="AD5" s="18" t="s">
        <v>194</v>
      </c>
      <c r="AE5" s="19"/>
      <c r="AF5" s="27"/>
      <c r="AG5" s="27"/>
      <c r="AH5" s="27"/>
      <c r="AI5" s="27"/>
      <c r="AJ5" s="28"/>
      <c r="AK5" s="29"/>
      <c r="AL5" s="15"/>
    </row>
    <row r="6" s="2" customFormat="1" ht="14" spans="1:38">
      <c r="A6" s="11">
        <f t="shared" ref="A6:AL6" si="0">COLUMN()</f>
        <v>1</v>
      </c>
      <c r="B6" s="11">
        <f t="shared" si="0"/>
        <v>2</v>
      </c>
      <c r="C6" s="11">
        <f t="shared" si="0"/>
        <v>3</v>
      </c>
      <c r="D6" s="11">
        <f t="shared" si="0"/>
        <v>4</v>
      </c>
      <c r="E6" s="11">
        <f t="shared" si="0"/>
        <v>5</v>
      </c>
      <c r="F6" s="11">
        <f t="shared" si="0"/>
        <v>6</v>
      </c>
      <c r="G6" s="11">
        <f t="shared" si="0"/>
        <v>7</v>
      </c>
      <c r="H6" s="11">
        <f t="shared" si="0"/>
        <v>8</v>
      </c>
      <c r="I6" s="11">
        <f t="shared" si="0"/>
        <v>9</v>
      </c>
      <c r="J6" s="11">
        <f t="shared" si="0"/>
        <v>10</v>
      </c>
      <c r="K6" s="11">
        <f t="shared" si="0"/>
        <v>11</v>
      </c>
      <c r="L6" s="11">
        <f t="shared" si="0"/>
        <v>12</v>
      </c>
      <c r="M6" s="11">
        <f t="shared" si="0"/>
        <v>13</v>
      </c>
      <c r="N6" s="11">
        <f t="shared" si="0"/>
        <v>14</v>
      </c>
      <c r="O6" s="11">
        <f t="shared" si="0"/>
        <v>15</v>
      </c>
      <c r="P6" s="11">
        <f t="shared" si="0"/>
        <v>16</v>
      </c>
      <c r="Q6" s="11">
        <f t="shared" si="0"/>
        <v>17</v>
      </c>
      <c r="R6" s="11">
        <f t="shared" si="0"/>
        <v>18</v>
      </c>
      <c r="S6" s="11">
        <f t="shared" si="0"/>
        <v>19</v>
      </c>
      <c r="T6" s="11">
        <f t="shared" si="0"/>
        <v>20</v>
      </c>
      <c r="U6" s="11">
        <f t="shared" si="0"/>
        <v>21</v>
      </c>
      <c r="V6" s="11">
        <f t="shared" si="0"/>
        <v>22</v>
      </c>
      <c r="W6" s="11">
        <f t="shared" si="0"/>
        <v>23</v>
      </c>
      <c r="X6" s="11">
        <f t="shared" si="0"/>
        <v>24</v>
      </c>
      <c r="Y6" s="11">
        <f t="shared" si="0"/>
        <v>25</v>
      </c>
      <c r="Z6" s="11">
        <f t="shared" si="0"/>
        <v>26</v>
      </c>
      <c r="AA6" s="11">
        <f t="shared" si="0"/>
        <v>27</v>
      </c>
      <c r="AB6" s="11">
        <f t="shared" si="0"/>
        <v>28</v>
      </c>
      <c r="AC6" s="11">
        <f t="shared" si="0"/>
        <v>29</v>
      </c>
      <c r="AD6" s="11">
        <f t="shared" si="0"/>
        <v>30</v>
      </c>
      <c r="AE6" s="11">
        <f t="shared" si="0"/>
        <v>31</v>
      </c>
      <c r="AF6" s="11">
        <f t="shared" si="0"/>
        <v>32</v>
      </c>
      <c r="AG6" s="11">
        <f t="shared" si="0"/>
        <v>33</v>
      </c>
      <c r="AH6" s="11">
        <f t="shared" si="0"/>
        <v>34</v>
      </c>
      <c r="AI6" s="11">
        <f t="shared" si="0"/>
        <v>35</v>
      </c>
      <c r="AJ6" s="11">
        <f t="shared" si="0"/>
        <v>36</v>
      </c>
      <c r="AK6" s="11">
        <f t="shared" si="0"/>
        <v>37</v>
      </c>
      <c r="AL6" s="11">
        <f t="shared" si="0"/>
        <v>38</v>
      </c>
    </row>
    <row r="7" s="3" customFormat="1" ht="27" customHeight="1" spans="1:38">
      <c r="A7" s="30" t="s">
        <v>66</v>
      </c>
      <c r="B7" s="30" t="s">
        <v>67</v>
      </c>
      <c r="C7" s="15"/>
      <c r="D7" s="15"/>
      <c r="E7" s="15"/>
      <c r="F7" s="15"/>
      <c r="G7" s="15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15"/>
    </row>
    <row r="8" s="4" customFormat="1" ht="93" customHeight="1" spans="1:38">
      <c r="A8" s="32">
        <v>1</v>
      </c>
      <c r="B8" s="33" t="s">
        <v>68</v>
      </c>
      <c r="C8" s="34" t="s">
        <v>69</v>
      </c>
      <c r="D8" s="32">
        <v>5000</v>
      </c>
      <c r="E8" s="32">
        <v>38500</v>
      </c>
      <c r="F8" s="35" t="s">
        <v>70</v>
      </c>
      <c r="G8" s="35" t="s">
        <v>345</v>
      </c>
      <c r="H8" s="36">
        <f>I8+AE8</f>
        <v>70.2</v>
      </c>
      <c r="I8" s="36">
        <f>J8+O8+U8</f>
        <v>70.2</v>
      </c>
      <c r="J8" s="36">
        <f>SUM(K8:N8)</f>
        <v>50</v>
      </c>
      <c r="K8" s="36">
        <f>50</f>
        <v>50</v>
      </c>
      <c r="L8" s="36"/>
      <c r="M8" s="36"/>
      <c r="N8" s="36"/>
      <c r="O8" s="36">
        <f>SUM(P8:T8)</f>
        <v>20.2</v>
      </c>
      <c r="P8" s="36"/>
      <c r="Q8" s="36"/>
      <c r="R8" s="36"/>
      <c r="S8" s="36"/>
      <c r="T8" s="36">
        <f>20.2</f>
        <v>20.2</v>
      </c>
      <c r="U8" s="36">
        <f>SUM(V8:AD8)</f>
        <v>0</v>
      </c>
      <c r="V8" s="36"/>
      <c r="W8" s="36"/>
      <c r="X8" s="36"/>
      <c r="Y8" s="36"/>
      <c r="Z8" s="36"/>
      <c r="AA8" s="36"/>
      <c r="AB8" s="36"/>
      <c r="AC8" s="36"/>
      <c r="AD8" s="36"/>
      <c r="AE8" s="36">
        <f>SUM(AF8:AI8)</f>
        <v>0</v>
      </c>
      <c r="AF8" s="36"/>
      <c r="AG8" s="36"/>
      <c r="AH8" s="36"/>
      <c r="AI8" s="36"/>
      <c r="AJ8" s="37" t="s">
        <v>346</v>
      </c>
      <c r="AK8" s="38">
        <v>2025</v>
      </c>
      <c r="AL8" s="39"/>
    </row>
    <row r="9" s="4" customFormat="1" ht="135" spans="1:38">
      <c r="A9" s="32">
        <v>2</v>
      </c>
      <c r="B9" s="33" t="s">
        <v>82</v>
      </c>
      <c r="C9" s="39" t="s">
        <v>83</v>
      </c>
      <c r="D9" s="32">
        <v>25000</v>
      </c>
      <c r="E9" s="40">
        <v>166000</v>
      </c>
      <c r="F9" s="39" t="s">
        <v>84</v>
      </c>
      <c r="G9" s="35" t="s">
        <v>347</v>
      </c>
      <c r="H9" s="36">
        <f t="shared" ref="H9:H14" si="1">I9+AE9</f>
        <v>40.4</v>
      </c>
      <c r="I9" s="36">
        <f t="shared" ref="I9:I14" si="2">J9+O9+U9</f>
        <v>40.4</v>
      </c>
      <c r="J9" s="36">
        <f t="shared" ref="J9:J14" si="3">SUM(K9:N9)</f>
        <v>0</v>
      </c>
      <c r="K9" s="36"/>
      <c r="L9" s="36"/>
      <c r="M9" s="36"/>
      <c r="N9" s="36"/>
      <c r="O9" s="36">
        <f t="shared" ref="O9:O15" si="4">SUM(P9:T9)</f>
        <v>40.4</v>
      </c>
      <c r="P9" s="36"/>
      <c r="Q9" s="36"/>
      <c r="R9" s="36"/>
      <c r="S9" s="36"/>
      <c r="T9" s="36">
        <f>21.9+18.5</f>
        <v>40.4</v>
      </c>
      <c r="U9" s="36">
        <f t="shared" ref="U9:U15" si="5">SUM(V9:AD9)</f>
        <v>0</v>
      </c>
      <c r="V9" s="36"/>
      <c r="W9" s="36"/>
      <c r="X9" s="36"/>
      <c r="Y9" s="36"/>
      <c r="Z9" s="36"/>
      <c r="AA9" s="36"/>
      <c r="AB9" s="36"/>
      <c r="AC9" s="36"/>
      <c r="AD9" s="36"/>
      <c r="AE9" s="36">
        <f t="shared" ref="AE9:AE15" si="6">SUM(AF9:AI9)</f>
        <v>0</v>
      </c>
      <c r="AF9" s="36"/>
      <c r="AG9" s="36"/>
      <c r="AH9" s="36"/>
      <c r="AI9" s="36"/>
      <c r="AJ9" s="37" t="s">
        <v>346</v>
      </c>
      <c r="AK9" s="38">
        <v>2026</v>
      </c>
      <c r="AL9" s="39"/>
    </row>
    <row r="10" s="4" customFormat="1" ht="90" spans="1:38">
      <c r="A10" s="32">
        <v>3</v>
      </c>
      <c r="B10" s="33" t="s">
        <v>89</v>
      </c>
      <c r="C10" s="39" t="s">
        <v>90</v>
      </c>
      <c r="D10" s="32">
        <v>5000</v>
      </c>
      <c r="E10" s="40">
        <v>40000</v>
      </c>
      <c r="F10" s="35" t="s">
        <v>91</v>
      </c>
      <c r="G10" s="35" t="s">
        <v>348</v>
      </c>
      <c r="H10" s="36">
        <f t="shared" si="1"/>
        <v>21.5</v>
      </c>
      <c r="I10" s="36">
        <f t="shared" si="2"/>
        <v>21.5</v>
      </c>
      <c r="J10" s="36">
        <f t="shared" si="3"/>
        <v>0</v>
      </c>
      <c r="K10" s="36"/>
      <c r="L10" s="36"/>
      <c r="M10" s="36"/>
      <c r="N10" s="36"/>
      <c r="O10" s="36">
        <f t="shared" si="4"/>
        <v>21.5</v>
      </c>
      <c r="P10" s="36"/>
      <c r="Q10" s="36"/>
      <c r="R10" s="36"/>
      <c r="S10" s="36"/>
      <c r="T10" s="36">
        <f>21.5</f>
        <v>21.5</v>
      </c>
      <c r="U10" s="36">
        <f t="shared" si="5"/>
        <v>0</v>
      </c>
      <c r="V10" s="36"/>
      <c r="W10" s="36"/>
      <c r="X10" s="36"/>
      <c r="Y10" s="36"/>
      <c r="Z10" s="36"/>
      <c r="AA10" s="36"/>
      <c r="AB10" s="36"/>
      <c r="AC10" s="36"/>
      <c r="AD10" s="36"/>
      <c r="AE10" s="36">
        <f t="shared" si="6"/>
        <v>0</v>
      </c>
      <c r="AF10" s="36"/>
      <c r="AG10" s="36"/>
      <c r="AH10" s="36"/>
      <c r="AI10" s="36"/>
      <c r="AJ10" s="37" t="s">
        <v>346</v>
      </c>
      <c r="AK10" s="38">
        <v>2026</v>
      </c>
      <c r="AL10" s="39"/>
    </row>
    <row r="11" s="4" customFormat="1" ht="141" customHeight="1" spans="1:38">
      <c r="A11" s="32">
        <v>4</v>
      </c>
      <c r="B11" s="33" t="s">
        <v>93</v>
      </c>
      <c r="C11" s="39" t="s">
        <v>349</v>
      </c>
      <c r="D11" s="32">
        <v>5000</v>
      </c>
      <c r="E11" s="40">
        <v>38000</v>
      </c>
      <c r="F11" s="39" t="s">
        <v>350</v>
      </c>
      <c r="G11" s="35" t="s">
        <v>351</v>
      </c>
      <c r="H11" s="36">
        <f t="shared" si="1"/>
        <v>19129.5</v>
      </c>
      <c r="I11" s="36">
        <f t="shared" si="2"/>
        <v>19129.5</v>
      </c>
      <c r="J11" s="36">
        <f t="shared" si="3"/>
        <v>0</v>
      </c>
      <c r="K11" s="36"/>
      <c r="L11" s="36"/>
      <c r="M11" s="36"/>
      <c r="N11" s="36"/>
      <c r="O11" s="36">
        <f t="shared" si="4"/>
        <v>4259.5</v>
      </c>
      <c r="P11" s="36">
        <v>3978</v>
      </c>
      <c r="Q11" s="36"/>
      <c r="R11" s="36">
        <f>260</f>
        <v>260</v>
      </c>
      <c r="S11" s="36"/>
      <c r="T11" s="36">
        <f>21.5</f>
        <v>21.5</v>
      </c>
      <c r="U11" s="36">
        <f t="shared" si="5"/>
        <v>14870</v>
      </c>
      <c r="V11" s="36">
        <f>100+14770</f>
        <v>14870</v>
      </c>
      <c r="W11" s="36"/>
      <c r="X11" s="36"/>
      <c r="Y11" s="36"/>
      <c r="Z11" s="36"/>
      <c r="AA11" s="36"/>
      <c r="AB11" s="36"/>
      <c r="AC11" s="36"/>
      <c r="AD11" s="36"/>
      <c r="AE11" s="36">
        <f t="shared" si="6"/>
        <v>0</v>
      </c>
      <c r="AF11" s="36"/>
      <c r="AG11" s="36"/>
      <c r="AH11" s="36"/>
      <c r="AI11" s="36"/>
      <c r="AJ11" s="37" t="s">
        <v>346</v>
      </c>
      <c r="AK11" s="38">
        <v>2026</v>
      </c>
      <c r="AL11" s="39"/>
    </row>
    <row r="12" s="4" customFormat="1" ht="105" spans="1:38">
      <c r="A12" s="32">
        <v>5</v>
      </c>
      <c r="B12" s="33" t="s">
        <v>97</v>
      </c>
      <c r="C12" s="39" t="s">
        <v>98</v>
      </c>
      <c r="D12" s="32">
        <v>12000</v>
      </c>
      <c r="E12" s="40">
        <v>77000</v>
      </c>
      <c r="F12" s="39" t="s">
        <v>99</v>
      </c>
      <c r="G12" s="35" t="s">
        <v>352</v>
      </c>
      <c r="H12" s="36">
        <f t="shared" si="1"/>
        <v>14.2</v>
      </c>
      <c r="I12" s="36">
        <f t="shared" si="2"/>
        <v>14.2</v>
      </c>
      <c r="J12" s="36">
        <f t="shared" si="3"/>
        <v>0</v>
      </c>
      <c r="K12" s="36"/>
      <c r="L12" s="36"/>
      <c r="M12" s="36"/>
      <c r="N12" s="36"/>
      <c r="O12" s="36">
        <f t="shared" si="4"/>
        <v>14.2</v>
      </c>
      <c r="P12" s="36"/>
      <c r="Q12" s="36"/>
      <c r="R12" s="36"/>
      <c r="S12" s="36"/>
      <c r="T12" s="36">
        <v>14.2</v>
      </c>
      <c r="U12" s="36">
        <f t="shared" si="5"/>
        <v>0</v>
      </c>
      <c r="V12" s="36"/>
      <c r="W12" s="36"/>
      <c r="X12" s="36"/>
      <c r="Y12" s="36"/>
      <c r="Z12" s="36"/>
      <c r="AA12" s="36"/>
      <c r="AB12" s="36"/>
      <c r="AC12" s="36"/>
      <c r="AD12" s="36"/>
      <c r="AE12" s="36">
        <f t="shared" si="6"/>
        <v>0</v>
      </c>
      <c r="AF12" s="36"/>
      <c r="AG12" s="36"/>
      <c r="AH12" s="36"/>
      <c r="AI12" s="36"/>
      <c r="AJ12" s="37" t="s">
        <v>346</v>
      </c>
      <c r="AK12" s="38">
        <v>2026</v>
      </c>
      <c r="AL12" s="39"/>
    </row>
    <row r="13" s="4" customFormat="1" ht="90" spans="1:38">
      <c r="A13" s="32">
        <v>6</v>
      </c>
      <c r="B13" s="33" t="s">
        <v>100</v>
      </c>
      <c r="C13" s="39" t="s">
        <v>101</v>
      </c>
      <c r="D13" s="32">
        <v>10000</v>
      </c>
      <c r="E13" s="40">
        <v>80000</v>
      </c>
      <c r="F13" s="39" t="s">
        <v>102</v>
      </c>
      <c r="G13" s="35" t="s">
        <v>352</v>
      </c>
      <c r="H13" s="36">
        <f t="shared" si="1"/>
        <v>14.2</v>
      </c>
      <c r="I13" s="36">
        <f t="shared" si="2"/>
        <v>14.2</v>
      </c>
      <c r="J13" s="36">
        <f t="shared" si="3"/>
        <v>0</v>
      </c>
      <c r="K13" s="36"/>
      <c r="L13" s="36"/>
      <c r="M13" s="36"/>
      <c r="N13" s="36"/>
      <c r="O13" s="36">
        <f t="shared" si="4"/>
        <v>14.2</v>
      </c>
      <c r="P13" s="36"/>
      <c r="Q13" s="36"/>
      <c r="R13" s="36"/>
      <c r="S13" s="36"/>
      <c r="T13" s="36">
        <f>14.2</f>
        <v>14.2</v>
      </c>
      <c r="U13" s="36">
        <f t="shared" si="5"/>
        <v>0</v>
      </c>
      <c r="V13" s="36"/>
      <c r="W13" s="36"/>
      <c r="X13" s="36"/>
      <c r="Y13" s="36"/>
      <c r="Z13" s="36"/>
      <c r="AA13" s="36"/>
      <c r="AB13" s="36"/>
      <c r="AC13" s="36"/>
      <c r="AD13" s="36"/>
      <c r="AE13" s="36">
        <f t="shared" si="6"/>
        <v>0</v>
      </c>
      <c r="AF13" s="36"/>
      <c r="AG13" s="36"/>
      <c r="AH13" s="36"/>
      <c r="AI13" s="36"/>
      <c r="AJ13" s="37" t="s">
        <v>346</v>
      </c>
      <c r="AK13" s="38">
        <v>2026</v>
      </c>
      <c r="AL13" s="39"/>
    </row>
    <row r="14" s="4" customFormat="1" ht="90" spans="1:38">
      <c r="A14" s="32">
        <v>7</v>
      </c>
      <c r="B14" s="33" t="s">
        <v>104</v>
      </c>
      <c r="C14" s="39" t="s">
        <v>105</v>
      </c>
      <c r="D14" s="32">
        <v>4500</v>
      </c>
      <c r="E14" s="40">
        <v>34000</v>
      </c>
      <c r="F14" s="39" t="s">
        <v>106</v>
      </c>
      <c r="G14" s="35" t="s">
        <v>353</v>
      </c>
      <c r="H14" s="36">
        <f t="shared" si="1"/>
        <v>59.2</v>
      </c>
      <c r="I14" s="36">
        <f t="shared" si="2"/>
        <v>59.2</v>
      </c>
      <c r="J14" s="36">
        <f t="shared" si="3"/>
        <v>5</v>
      </c>
      <c r="K14" s="36">
        <f>5</f>
        <v>5</v>
      </c>
      <c r="L14" s="36"/>
      <c r="M14" s="36"/>
      <c r="N14" s="36"/>
      <c r="O14" s="36">
        <f t="shared" si="4"/>
        <v>14.2</v>
      </c>
      <c r="P14" s="36"/>
      <c r="Q14" s="36"/>
      <c r="R14" s="36"/>
      <c r="S14" s="36"/>
      <c r="T14" s="36">
        <v>14.2</v>
      </c>
      <c r="U14" s="36">
        <f t="shared" si="5"/>
        <v>40</v>
      </c>
      <c r="V14" s="36">
        <f>40</f>
        <v>40</v>
      </c>
      <c r="W14" s="36"/>
      <c r="X14" s="36"/>
      <c r="Y14" s="36"/>
      <c r="Z14" s="36"/>
      <c r="AA14" s="36"/>
      <c r="AB14" s="36"/>
      <c r="AC14" s="36"/>
      <c r="AD14" s="36"/>
      <c r="AE14" s="36">
        <f t="shared" si="6"/>
        <v>0</v>
      </c>
      <c r="AF14" s="36"/>
      <c r="AG14" s="36"/>
      <c r="AH14" s="36"/>
      <c r="AI14" s="36"/>
      <c r="AJ14" s="37" t="s">
        <v>346</v>
      </c>
      <c r="AK14" s="38">
        <v>2026</v>
      </c>
      <c r="AL14" s="39"/>
    </row>
    <row r="15" s="4" customFormat="1" ht="69" customHeight="1" spans="1:38">
      <c r="A15" s="32">
        <v>8</v>
      </c>
      <c r="B15" s="33" t="s">
        <v>108</v>
      </c>
      <c r="C15" s="39" t="s">
        <v>354</v>
      </c>
      <c r="D15" s="32">
        <v>20000</v>
      </c>
      <c r="E15" s="40">
        <v>150000</v>
      </c>
      <c r="F15" s="39" t="s">
        <v>110</v>
      </c>
      <c r="G15" s="35" t="s">
        <v>355</v>
      </c>
      <c r="H15" s="36">
        <f t="shared" ref="H15" si="7">I15+AE15</f>
        <v>450</v>
      </c>
      <c r="I15" s="36">
        <f t="shared" ref="I15" si="8">J15+O15+U15</f>
        <v>450</v>
      </c>
      <c r="J15" s="36">
        <f t="shared" ref="J15" si="9">SUM(K15:N15)</f>
        <v>0</v>
      </c>
      <c r="K15" s="36"/>
      <c r="L15" s="36"/>
      <c r="M15" s="36"/>
      <c r="N15" s="36"/>
      <c r="O15" s="36">
        <f t="shared" si="4"/>
        <v>450</v>
      </c>
      <c r="P15" s="36"/>
      <c r="Q15" s="36"/>
      <c r="R15" s="36">
        <f>450</f>
        <v>450</v>
      </c>
      <c r="S15" s="36"/>
      <c r="T15" s="36"/>
      <c r="U15" s="36">
        <f t="shared" si="5"/>
        <v>0</v>
      </c>
      <c r="V15" s="36"/>
      <c r="W15" s="36"/>
      <c r="X15" s="36"/>
      <c r="Y15" s="36"/>
      <c r="Z15" s="36"/>
      <c r="AA15" s="36"/>
      <c r="AB15" s="36"/>
      <c r="AC15" s="36"/>
      <c r="AD15" s="36"/>
      <c r="AE15" s="36">
        <f t="shared" si="6"/>
        <v>0</v>
      </c>
      <c r="AF15" s="36"/>
      <c r="AG15" s="36"/>
      <c r="AH15" s="36"/>
      <c r="AI15" s="36"/>
      <c r="AJ15" s="37" t="s">
        <v>346</v>
      </c>
      <c r="AK15" s="38">
        <v>2026</v>
      </c>
      <c r="AL15" s="39"/>
    </row>
    <row r="16" s="4" customFormat="1" ht="24.95" customHeight="1" spans="1:38">
      <c r="A16" s="39" t="s">
        <v>121</v>
      </c>
      <c r="B16" s="30" t="s">
        <v>122</v>
      </c>
      <c r="C16" s="39"/>
      <c r="D16" s="32"/>
      <c r="E16" s="40"/>
      <c r="F16" s="39"/>
      <c r="G16" s="39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9"/>
    </row>
    <row r="17" s="5" customFormat="1" ht="24.95" customHeight="1" spans="1:38">
      <c r="A17" s="41">
        <v>1</v>
      </c>
      <c r="B17" s="33" t="s">
        <v>123</v>
      </c>
      <c r="C17" s="42"/>
      <c r="D17" s="43"/>
      <c r="E17" s="43"/>
      <c r="F17" s="43"/>
      <c r="G17" s="43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3"/>
    </row>
    <row r="18" s="4" customFormat="1" ht="39" customHeight="1" spans="1:38">
      <c r="A18" s="30" t="s">
        <v>124</v>
      </c>
      <c r="B18" s="30" t="s">
        <v>125</v>
      </c>
      <c r="C18" s="39"/>
      <c r="D18" s="32"/>
      <c r="E18" s="40"/>
      <c r="F18" s="39"/>
      <c r="G18" s="39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8">
        <v>2026</v>
      </c>
      <c r="AL18" s="39"/>
    </row>
    <row r="19" s="6" customFormat="1" ht="44" customHeight="1" spans="1:38">
      <c r="A19" s="39">
        <v>1</v>
      </c>
      <c r="B19" s="45" t="s">
        <v>249</v>
      </c>
      <c r="C19" s="39"/>
      <c r="D19" s="39"/>
      <c r="E19" s="46"/>
      <c r="F19" s="39"/>
      <c r="G19" s="47" t="s">
        <v>356</v>
      </c>
      <c r="H19" s="37">
        <f t="shared" ref="H19:H52" si="10">I19+AE19</f>
        <v>730</v>
      </c>
      <c r="I19" s="37">
        <f t="shared" ref="I19:I52" si="11">J19+O19+U19</f>
        <v>730</v>
      </c>
      <c r="J19" s="37"/>
      <c r="K19" s="37"/>
      <c r="L19" s="37"/>
      <c r="M19" s="37"/>
      <c r="N19" s="37"/>
      <c r="O19" s="37">
        <f t="shared" ref="O19:O52" si="12">SUM(P19:T19)</f>
        <v>730</v>
      </c>
      <c r="P19" s="37"/>
      <c r="Q19" s="47">
        <v>730</v>
      </c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9"/>
    </row>
    <row r="20" s="6" customFormat="1" ht="44" customHeight="1" spans="1:38">
      <c r="A20" s="39">
        <v>2</v>
      </c>
      <c r="B20" s="45" t="s">
        <v>252</v>
      </c>
      <c r="C20" s="39"/>
      <c r="D20" s="39"/>
      <c r="E20" s="46"/>
      <c r="F20" s="39"/>
      <c r="G20" s="47" t="s">
        <v>357</v>
      </c>
      <c r="H20" s="37">
        <f t="shared" si="10"/>
        <v>1505</v>
      </c>
      <c r="I20" s="37">
        <f t="shared" si="11"/>
        <v>1505</v>
      </c>
      <c r="J20" s="37"/>
      <c r="K20" s="37"/>
      <c r="L20" s="37"/>
      <c r="M20" s="37"/>
      <c r="N20" s="37"/>
      <c r="O20" s="37">
        <f t="shared" si="12"/>
        <v>1505</v>
      </c>
      <c r="P20" s="37"/>
      <c r="Q20" s="47">
        <v>1505</v>
      </c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9"/>
    </row>
    <row r="21" s="6" customFormat="1" ht="44" customHeight="1" spans="1:38">
      <c r="A21" s="39">
        <v>3</v>
      </c>
      <c r="B21" s="45" t="s">
        <v>253</v>
      </c>
      <c r="C21" s="39"/>
      <c r="D21" s="39"/>
      <c r="E21" s="46"/>
      <c r="F21" s="39"/>
      <c r="G21" s="47" t="s">
        <v>358</v>
      </c>
      <c r="H21" s="37">
        <f t="shared" si="10"/>
        <v>1130</v>
      </c>
      <c r="I21" s="37">
        <f t="shared" si="11"/>
        <v>1130</v>
      </c>
      <c r="J21" s="37"/>
      <c r="K21" s="37"/>
      <c r="L21" s="37"/>
      <c r="M21" s="37"/>
      <c r="N21" s="37"/>
      <c r="O21" s="37">
        <f t="shared" si="12"/>
        <v>1130</v>
      </c>
      <c r="P21" s="37"/>
      <c r="Q21" s="47">
        <v>1130</v>
      </c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9"/>
    </row>
    <row r="22" s="6" customFormat="1" ht="44" customHeight="1" spans="1:38">
      <c r="A22" s="39">
        <v>4</v>
      </c>
      <c r="B22" s="45" t="s">
        <v>254</v>
      </c>
      <c r="C22" s="39"/>
      <c r="D22" s="39"/>
      <c r="E22" s="46"/>
      <c r="F22" s="39"/>
      <c r="G22" s="47" t="s">
        <v>359</v>
      </c>
      <c r="H22" s="37">
        <f t="shared" si="10"/>
        <v>310</v>
      </c>
      <c r="I22" s="37">
        <f t="shared" si="11"/>
        <v>310</v>
      </c>
      <c r="J22" s="37"/>
      <c r="K22" s="37"/>
      <c r="L22" s="37"/>
      <c r="M22" s="37"/>
      <c r="N22" s="37"/>
      <c r="O22" s="37">
        <f t="shared" si="12"/>
        <v>310</v>
      </c>
      <c r="P22" s="37"/>
      <c r="Q22" s="47">
        <v>310</v>
      </c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9"/>
    </row>
    <row r="23" s="6" customFormat="1" ht="44" customHeight="1" spans="1:38">
      <c r="A23" s="39">
        <v>5</v>
      </c>
      <c r="B23" s="45" t="s">
        <v>255</v>
      </c>
      <c r="C23" s="39"/>
      <c r="D23" s="39"/>
      <c r="E23" s="46"/>
      <c r="F23" s="39"/>
      <c r="G23" s="47" t="s">
        <v>360</v>
      </c>
      <c r="H23" s="37">
        <f t="shared" si="10"/>
        <v>670</v>
      </c>
      <c r="I23" s="37">
        <f t="shared" si="11"/>
        <v>670</v>
      </c>
      <c r="J23" s="37"/>
      <c r="K23" s="37"/>
      <c r="L23" s="37"/>
      <c r="M23" s="37"/>
      <c r="N23" s="37"/>
      <c r="O23" s="37">
        <f t="shared" si="12"/>
        <v>670</v>
      </c>
      <c r="P23" s="37"/>
      <c r="Q23" s="47">
        <v>670</v>
      </c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9"/>
    </row>
    <row r="24" s="6" customFormat="1" ht="44" customHeight="1" spans="1:38">
      <c r="A24" s="39">
        <v>6</v>
      </c>
      <c r="B24" s="45" t="s">
        <v>256</v>
      </c>
      <c r="C24" s="39"/>
      <c r="D24" s="39"/>
      <c r="E24" s="46"/>
      <c r="F24" s="39"/>
      <c r="G24" s="47" t="s">
        <v>361</v>
      </c>
      <c r="H24" s="37">
        <f t="shared" si="10"/>
        <v>620</v>
      </c>
      <c r="I24" s="37">
        <f t="shared" si="11"/>
        <v>620</v>
      </c>
      <c r="J24" s="37"/>
      <c r="K24" s="37"/>
      <c r="L24" s="37"/>
      <c r="M24" s="37"/>
      <c r="N24" s="37"/>
      <c r="O24" s="37">
        <f t="shared" si="12"/>
        <v>620</v>
      </c>
      <c r="P24" s="37"/>
      <c r="Q24" s="47">
        <v>620</v>
      </c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9"/>
    </row>
    <row r="25" s="6" customFormat="1" ht="44" customHeight="1" spans="1:38">
      <c r="A25" s="39">
        <v>7</v>
      </c>
      <c r="B25" s="45" t="s">
        <v>257</v>
      </c>
      <c r="C25" s="39"/>
      <c r="D25" s="39"/>
      <c r="E25" s="46"/>
      <c r="F25" s="39"/>
      <c r="G25" s="47" t="s">
        <v>362</v>
      </c>
      <c r="H25" s="37">
        <f t="shared" si="10"/>
        <v>820</v>
      </c>
      <c r="I25" s="37">
        <f t="shared" si="11"/>
        <v>820</v>
      </c>
      <c r="J25" s="37"/>
      <c r="K25" s="37"/>
      <c r="L25" s="37"/>
      <c r="M25" s="37"/>
      <c r="N25" s="37"/>
      <c r="O25" s="37">
        <f t="shared" si="12"/>
        <v>820</v>
      </c>
      <c r="P25" s="37"/>
      <c r="Q25" s="47">
        <v>820</v>
      </c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9"/>
    </row>
    <row r="26" s="6" customFormat="1" ht="44" customHeight="1" spans="1:38">
      <c r="A26" s="39">
        <v>8</v>
      </c>
      <c r="B26" s="45" t="s">
        <v>258</v>
      </c>
      <c r="C26" s="39"/>
      <c r="D26" s="39"/>
      <c r="E26" s="46"/>
      <c r="F26" s="39"/>
      <c r="G26" s="47" t="s">
        <v>363</v>
      </c>
      <c r="H26" s="37">
        <f t="shared" si="10"/>
        <v>1250</v>
      </c>
      <c r="I26" s="37">
        <f t="shared" si="11"/>
        <v>1250</v>
      </c>
      <c r="J26" s="37"/>
      <c r="K26" s="37"/>
      <c r="L26" s="37"/>
      <c r="M26" s="37"/>
      <c r="N26" s="37"/>
      <c r="O26" s="37">
        <f t="shared" si="12"/>
        <v>1250</v>
      </c>
      <c r="P26" s="37"/>
      <c r="Q26" s="47">
        <v>1250</v>
      </c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9"/>
    </row>
    <row r="27" s="6" customFormat="1" ht="44" customHeight="1" spans="1:38">
      <c r="A27" s="39">
        <v>9</v>
      </c>
      <c r="B27" s="45" t="s">
        <v>259</v>
      </c>
      <c r="C27" s="39"/>
      <c r="D27" s="39"/>
      <c r="E27" s="46"/>
      <c r="F27" s="39"/>
      <c r="G27" s="47" t="s">
        <v>364</v>
      </c>
      <c r="H27" s="37">
        <f t="shared" si="10"/>
        <v>770</v>
      </c>
      <c r="I27" s="37">
        <f t="shared" si="11"/>
        <v>770</v>
      </c>
      <c r="J27" s="37"/>
      <c r="K27" s="37"/>
      <c r="L27" s="37"/>
      <c r="M27" s="37"/>
      <c r="N27" s="37"/>
      <c r="O27" s="37">
        <f t="shared" si="12"/>
        <v>770</v>
      </c>
      <c r="P27" s="37"/>
      <c r="Q27" s="47">
        <v>770</v>
      </c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9"/>
    </row>
    <row r="28" s="6" customFormat="1" ht="44" customHeight="1" spans="1:38">
      <c r="A28" s="39">
        <v>10</v>
      </c>
      <c r="B28" s="45" t="s">
        <v>261</v>
      </c>
      <c r="C28" s="39"/>
      <c r="D28" s="39"/>
      <c r="E28" s="46"/>
      <c r="F28" s="39"/>
      <c r="G28" s="47" t="s">
        <v>365</v>
      </c>
      <c r="H28" s="37">
        <f t="shared" si="10"/>
        <v>780</v>
      </c>
      <c r="I28" s="37">
        <f t="shared" si="11"/>
        <v>780</v>
      </c>
      <c r="J28" s="37"/>
      <c r="K28" s="37"/>
      <c r="L28" s="37"/>
      <c r="M28" s="37"/>
      <c r="N28" s="37"/>
      <c r="O28" s="37">
        <f t="shared" si="12"/>
        <v>780</v>
      </c>
      <c r="P28" s="37"/>
      <c r="Q28" s="47">
        <v>780</v>
      </c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9"/>
    </row>
    <row r="29" s="6" customFormat="1" ht="44" customHeight="1" spans="1:38">
      <c r="A29" s="39">
        <v>11</v>
      </c>
      <c r="B29" s="45" t="s">
        <v>262</v>
      </c>
      <c r="C29" s="39"/>
      <c r="D29" s="39"/>
      <c r="E29" s="46"/>
      <c r="F29" s="39"/>
      <c r="G29" s="47" t="s">
        <v>366</v>
      </c>
      <c r="H29" s="37">
        <f t="shared" si="10"/>
        <v>135</v>
      </c>
      <c r="I29" s="37">
        <f t="shared" si="11"/>
        <v>135</v>
      </c>
      <c r="J29" s="37"/>
      <c r="K29" s="37"/>
      <c r="L29" s="37"/>
      <c r="M29" s="37"/>
      <c r="N29" s="37"/>
      <c r="O29" s="37">
        <f t="shared" si="12"/>
        <v>135</v>
      </c>
      <c r="P29" s="37"/>
      <c r="Q29" s="47">
        <v>135</v>
      </c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9"/>
    </row>
    <row r="30" s="6" customFormat="1" ht="44" customHeight="1" spans="1:38">
      <c r="A30" s="39">
        <v>12</v>
      </c>
      <c r="B30" s="45" t="s">
        <v>263</v>
      </c>
      <c r="C30" s="39"/>
      <c r="D30" s="39"/>
      <c r="E30" s="46"/>
      <c r="F30" s="39"/>
      <c r="G30" s="47" t="s">
        <v>367</v>
      </c>
      <c r="H30" s="37">
        <f t="shared" si="10"/>
        <v>290</v>
      </c>
      <c r="I30" s="37">
        <f t="shared" si="11"/>
        <v>290</v>
      </c>
      <c r="J30" s="37"/>
      <c r="K30" s="37"/>
      <c r="L30" s="37"/>
      <c r="M30" s="37"/>
      <c r="N30" s="37"/>
      <c r="O30" s="37">
        <f t="shared" si="12"/>
        <v>290</v>
      </c>
      <c r="P30" s="37"/>
      <c r="Q30" s="47">
        <v>290</v>
      </c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9"/>
    </row>
    <row r="31" s="6" customFormat="1" ht="44" customHeight="1" spans="1:38">
      <c r="A31" s="39">
        <v>13</v>
      </c>
      <c r="B31" s="45" t="s">
        <v>264</v>
      </c>
      <c r="C31" s="39"/>
      <c r="D31" s="39"/>
      <c r="E31" s="46"/>
      <c r="F31" s="39"/>
      <c r="G31" s="47" t="s">
        <v>368</v>
      </c>
      <c r="H31" s="37">
        <f t="shared" si="10"/>
        <v>240</v>
      </c>
      <c r="I31" s="37">
        <f t="shared" si="11"/>
        <v>240</v>
      </c>
      <c r="J31" s="37"/>
      <c r="K31" s="37"/>
      <c r="L31" s="37"/>
      <c r="M31" s="37"/>
      <c r="N31" s="37"/>
      <c r="O31" s="37">
        <f t="shared" si="12"/>
        <v>240</v>
      </c>
      <c r="P31" s="37"/>
      <c r="Q31" s="47">
        <v>240</v>
      </c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9"/>
    </row>
    <row r="32" s="6" customFormat="1" ht="44" customHeight="1" spans="1:38">
      <c r="A32" s="39">
        <v>14</v>
      </c>
      <c r="B32" s="45" t="s">
        <v>265</v>
      </c>
      <c r="C32" s="39"/>
      <c r="D32" s="39"/>
      <c r="E32" s="46"/>
      <c r="F32" s="39"/>
      <c r="G32" s="47" t="s">
        <v>369</v>
      </c>
      <c r="H32" s="37">
        <f t="shared" si="10"/>
        <v>490</v>
      </c>
      <c r="I32" s="37">
        <f t="shared" si="11"/>
        <v>490</v>
      </c>
      <c r="J32" s="37"/>
      <c r="K32" s="37"/>
      <c r="L32" s="37"/>
      <c r="M32" s="37"/>
      <c r="N32" s="37"/>
      <c r="O32" s="37">
        <f t="shared" si="12"/>
        <v>490</v>
      </c>
      <c r="P32" s="37"/>
      <c r="Q32" s="47">
        <v>490</v>
      </c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9"/>
    </row>
    <row r="33" s="6" customFormat="1" ht="44" customHeight="1" spans="1:38">
      <c r="A33" s="39">
        <v>15</v>
      </c>
      <c r="B33" s="45" t="s">
        <v>266</v>
      </c>
      <c r="C33" s="39"/>
      <c r="D33" s="39"/>
      <c r="E33" s="46"/>
      <c r="F33" s="39"/>
      <c r="G33" s="47" t="s">
        <v>370</v>
      </c>
      <c r="H33" s="37">
        <f t="shared" si="10"/>
        <v>1450</v>
      </c>
      <c r="I33" s="37">
        <f t="shared" si="11"/>
        <v>1450</v>
      </c>
      <c r="J33" s="37"/>
      <c r="K33" s="37"/>
      <c r="L33" s="37"/>
      <c r="M33" s="37"/>
      <c r="N33" s="37"/>
      <c r="O33" s="37">
        <f t="shared" si="12"/>
        <v>1450</v>
      </c>
      <c r="P33" s="37"/>
      <c r="Q33" s="47">
        <v>1450</v>
      </c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9"/>
    </row>
    <row r="34" s="6" customFormat="1" ht="44" customHeight="1" spans="1:38">
      <c r="A34" s="39">
        <v>16</v>
      </c>
      <c r="B34" s="45" t="s">
        <v>267</v>
      </c>
      <c r="C34" s="39"/>
      <c r="D34" s="39"/>
      <c r="E34" s="46"/>
      <c r="F34" s="39"/>
      <c r="G34" s="47" t="s">
        <v>371</v>
      </c>
      <c r="H34" s="37">
        <f t="shared" si="10"/>
        <v>910</v>
      </c>
      <c r="I34" s="37">
        <f t="shared" si="11"/>
        <v>910</v>
      </c>
      <c r="J34" s="37"/>
      <c r="K34" s="37"/>
      <c r="L34" s="37"/>
      <c r="M34" s="37"/>
      <c r="N34" s="37"/>
      <c r="O34" s="37">
        <f t="shared" si="12"/>
        <v>910</v>
      </c>
      <c r="P34" s="37"/>
      <c r="Q34" s="47">
        <v>910</v>
      </c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9"/>
    </row>
    <row r="35" s="6" customFormat="1" ht="44" customHeight="1" spans="1:38">
      <c r="A35" s="39">
        <v>17</v>
      </c>
      <c r="B35" s="45" t="s">
        <v>268</v>
      </c>
      <c r="C35" s="39"/>
      <c r="D35" s="39"/>
      <c r="E35" s="46"/>
      <c r="F35" s="39"/>
      <c r="G35" s="47" t="s">
        <v>372</v>
      </c>
      <c r="H35" s="37">
        <f t="shared" si="10"/>
        <v>110</v>
      </c>
      <c r="I35" s="37">
        <f t="shared" si="11"/>
        <v>110</v>
      </c>
      <c r="J35" s="37"/>
      <c r="K35" s="37"/>
      <c r="L35" s="37"/>
      <c r="M35" s="37"/>
      <c r="N35" s="37"/>
      <c r="O35" s="37">
        <f t="shared" si="12"/>
        <v>110</v>
      </c>
      <c r="P35" s="37"/>
      <c r="Q35" s="47">
        <v>110</v>
      </c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9"/>
    </row>
    <row r="36" s="6" customFormat="1" ht="44" customHeight="1" spans="1:38">
      <c r="A36" s="39">
        <v>18</v>
      </c>
      <c r="B36" s="45" t="s">
        <v>269</v>
      </c>
      <c r="C36" s="39"/>
      <c r="D36" s="39"/>
      <c r="E36" s="46"/>
      <c r="F36" s="39"/>
      <c r="G36" s="47" t="s">
        <v>373</v>
      </c>
      <c r="H36" s="37">
        <f t="shared" si="10"/>
        <v>1410</v>
      </c>
      <c r="I36" s="37">
        <f t="shared" si="11"/>
        <v>1410</v>
      </c>
      <c r="J36" s="37"/>
      <c r="K36" s="37"/>
      <c r="L36" s="37"/>
      <c r="M36" s="37"/>
      <c r="N36" s="37"/>
      <c r="O36" s="37">
        <f t="shared" si="12"/>
        <v>1410</v>
      </c>
      <c r="P36" s="37"/>
      <c r="Q36" s="47">
        <v>1410</v>
      </c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9"/>
    </row>
    <row r="37" s="6" customFormat="1" ht="44" customHeight="1" spans="1:38">
      <c r="A37" s="39">
        <v>19</v>
      </c>
      <c r="B37" s="45" t="s">
        <v>270</v>
      </c>
      <c r="C37" s="39"/>
      <c r="D37" s="39"/>
      <c r="E37" s="46"/>
      <c r="F37" s="39"/>
      <c r="G37" s="47" t="s">
        <v>374</v>
      </c>
      <c r="H37" s="37">
        <f t="shared" si="10"/>
        <v>750</v>
      </c>
      <c r="I37" s="37">
        <f t="shared" si="11"/>
        <v>750</v>
      </c>
      <c r="J37" s="37"/>
      <c r="K37" s="37"/>
      <c r="L37" s="37"/>
      <c r="M37" s="37"/>
      <c r="N37" s="37"/>
      <c r="O37" s="37">
        <f t="shared" si="12"/>
        <v>750</v>
      </c>
      <c r="P37" s="37"/>
      <c r="Q37" s="47">
        <v>750</v>
      </c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9"/>
    </row>
    <row r="38" s="6" customFormat="1" ht="44" customHeight="1" spans="1:38">
      <c r="A38" s="39">
        <v>20</v>
      </c>
      <c r="B38" s="45" t="s">
        <v>271</v>
      </c>
      <c r="C38" s="39"/>
      <c r="D38" s="39"/>
      <c r="E38" s="46"/>
      <c r="F38" s="39"/>
      <c r="G38" s="47" t="s">
        <v>375</v>
      </c>
      <c r="H38" s="37">
        <f t="shared" si="10"/>
        <v>160</v>
      </c>
      <c r="I38" s="37">
        <f t="shared" si="11"/>
        <v>160</v>
      </c>
      <c r="J38" s="37"/>
      <c r="K38" s="37"/>
      <c r="L38" s="37"/>
      <c r="M38" s="37"/>
      <c r="N38" s="37"/>
      <c r="O38" s="37">
        <f t="shared" si="12"/>
        <v>160</v>
      </c>
      <c r="P38" s="37"/>
      <c r="Q38" s="47">
        <v>160</v>
      </c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9"/>
    </row>
    <row r="39" s="6" customFormat="1" ht="44" customHeight="1" spans="1:38">
      <c r="A39" s="39">
        <v>21</v>
      </c>
      <c r="B39" s="45" t="s">
        <v>272</v>
      </c>
      <c r="C39" s="39"/>
      <c r="D39" s="39"/>
      <c r="E39" s="46"/>
      <c r="F39" s="39"/>
      <c r="G39" s="47" t="s">
        <v>376</v>
      </c>
      <c r="H39" s="37">
        <f t="shared" si="10"/>
        <v>250</v>
      </c>
      <c r="I39" s="37">
        <f t="shared" si="11"/>
        <v>250</v>
      </c>
      <c r="J39" s="37"/>
      <c r="K39" s="37"/>
      <c r="L39" s="37"/>
      <c r="M39" s="37"/>
      <c r="N39" s="37"/>
      <c r="O39" s="37">
        <f t="shared" si="12"/>
        <v>250</v>
      </c>
      <c r="P39" s="37"/>
      <c r="Q39" s="47">
        <v>250</v>
      </c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9"/>
    </row>
    <row r="40" s="6" customFormat="1" ht="44" customHeight="1" spans="1:38">
      <c r="A40" s="39">
        <v>22</v>
      </c>
      <c r="B40" s="47" t="s">
        <v>273</v>
      </c>
      <c r="C40" s="39"/>
      <c r="D40" s="39"/>
      <c r="E40" s="46"/>
      <c r="F40" s="39"/>
      <c r="G40" s="47" t="s">
        <v>377</v>
      </c>
      <c r="H40" s="37">
        <f t="shared" si="10"/>
        <v>810</v>
      </c>
      <c r="I40" s="37">
        <f t="shared" si="11"/>
        <v>810</v>
      </c>
      <c r="J40" s="37"/>
      <c r="K40" s="37"/>
      <c r="L40" s="37"/>
      <c r="M40" s="37"/>
      <c r="N40" s="37"/>
      <c r="O40" s="37">
        <f t="shared" si="12"/>
        <v>810</v>
      </c>
      <c r="P40" s="37"/>
      <c r="Q40" s="47">
        <v>810</v>
      </c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9"/>
    </row>
    <row r="41" s="6" customFormat="1" ht="44" customHeight="1" spans="1:38">
      <c r="A41" s="39">
        <v>23</v>
      </c>
      <c r="B41" s="47" t="s">
        <v>274</v>
      </c>
      <c r="C41" s="39"/>
      <c r="D41" s="39"/>
      <c r="E41" s="46"/>
      <c r="F41" s="39"/>
      <c r="G41" s="47" t="s">
        <v>378</v>
      </c>
      <c r="H41" s="37">
        <f t="shared" si="10"/>
        <v>920</v>
      </c>
      <c r="I41" s="37">
        <f t="shared" si="11"/>
        <v>920</v>
      </c>
      <c r="J41" s="37"/>
      <c r="K41" s="37"/>
      <c r="L41" s="37"/>
      <c r="M41" s="37"/>
      <c r="N41" s="37"/>
      <c r="O41" s="37">
        <f t="shared" si="12"/>
        <v>920</v>
      </c>
      <c r="P41" s="37"/>
      <c r="Q41" s="47">
        <v>920</v>
      </c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9"/>
    </row>
    <row r="42" s="6" customFormat="1" ht="44" customHeight="1" spans="1:38">
      <c r="A42" s="39">
        <v>24</v>
      </c>
      <c r="B42" s="47" t="s">
        <v>275</v>
      </c>
      <c r="C42" s="39"/>
      <c r="D42" s="39"/>
      <c r="E42" s="46"/>
      <c r="F42" s="39"/>
      <c r="G42" s="47" t="s">
        <v>379</v>
      </c>
      <c r="H42" s="37">
        <f t="shared" si="10"/>
        <v>520</v>
      </c>
      <c r="I42" s="37">
        <f t="shared" si="11"/>
        <v>520</v>
      </c>
      <c r="J42" s="37"/>
      <c r="K42" s="37"/>
      <c r="L42" s="37"/>
      <c r="M42" s="37"/>
      <c r="N42" s="37"/>
      <c r="O42" s="37">
        <f t="shared" si="12"/>
        <v>520</v>
      </c>
      <c r="P42" s="37"/>
      <c r="Q42" s="47">
        <v>520</v>
      </c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9"/>
    </row>
    <row r="43" s="6" customFormat="1" ht="44" customHeight="1" spans="1:38">
      <c r="A43" s="39">
        <v>25</v>
      </c>
      <c r="B43" s="47" t="s">
        <v>276</v>
      </c>
      <c r="C43" s="39"/>
      <c r="D43" s="39"/>
      <c r="E43" s="46"/>
      <c r="F43" s="39"/>
      <c r="G43" s="47" t="s">
        <v>380</v>
      </c>
      <c r="H43" s="37">
        <f t="shared" si="10"/>
        <v>990</v>
      </c>
      <c r="I43" s="37">
        <f t="shared" si="11"/>
        <v>990</v>
      </c>
      <c r="J43" s="37"/>
      <c r="K43" s="37"/>
      <c r="L43" s="37"/>
      <c r="M43" s="37"/>
      <c r="N43" s="37"/>
      <c r="O43" s="37">
        <f t="shared" si="12"/>
        <v>990</v>
      </c>
      <c r="P43" s="37"/>
      <c r="Q43" s="47">
        <v>990</v>
      </c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9"/>
    </row>
    <row r="44" s="6" customFormat="1" ht="44" customHeight="1" spans="1:38">
      <c r="A44" s="39">
        <v>26</v>
      </c>
      <c r="B44" s="47" t="s">
        <v>277</v>
      </c>
      <c r="C44" s="39"/>
      <c r="D44" s="39"/>
      <c r="E44" s="46"/>
      <c r="F44" s="39"/>
      <c r="G44" s="47" t="s">
        <v>381</v>
      </c>
      <c r="H44" s="37">
        <f t="shared" si="10"/>
        <v>630</v>
      </c>
      <c r="I44" s="37">
        <f t="shared" si="11"/>
        <v>630</v>
      </c>
      <c r="J44" s="37"/>
      <c r="K44" s="37"/>
      <c r="L44" s="37"/>
      <c r="M44" s="37"/>
      <c r="N44" s="37"/>
      <c r="O44" s="37">
        <f t="shared" si="12"/>
        <v>630</v>
      </c>
      <c r="P44" s="37"/>
      <c r="Q44" s="47">
        <v>630</v>
      </c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9"/>
    </row>
    <row r="45" s="6" customFormat="1" ht="44" customHeight="1" spans="1:38">
      <c r="A45" s="39">
        <v>27</v>
      </c>
      <c r="B45" s="47" t="s">
        <v>278</v>
      </c>
      <c r="C45" s="39"/>
      <c r="D45" s="39"/>
      <c r="E45" s="46"/>
      <c r="F45" s="39"/>
      <c r="G45" s="47" t="s">
        <v>382</v>
      </c>
      <c r="H45" s="37">
        <f t="shared" si="10"/>
        <v>510</v>
      </c>
      <c r="I45" s="37">
        <f t="shared" si="11"/>
        <v>510</v>
      </c>
      <c r="J45" s="37"/>
      <c r="K45" s="37"/>
      <c r="L45" s="37"/>
      <c r="M45" s="37"/>
      <c r="N45" s="37"/>
      <c r="O45" s="37">
        <f t="shared" si="12"/>
        <v>510</v>
      </c>
      <c r="P45" s="37"/>
      <c r="Q45" s="47">
        <v>510</v>
      </c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9"/>
    </row>
    <row r="46" s="6" customFormat="1" ht="44" customHeight="1" spans="1:38">
      <c r="A46" s="39">
        <v>28</v>
      </c>
      <c r="B46" s="47" t="s">
        <v>279</v>
      </c>
      <c r="C46" s="39"/>
      <c r="D46" s="39"/>
      <c r="E46" s="46"/>
      <c r="F46" s="39"/>
      <c r="G46" s="47" t="s">
        <v>383</v>
      </c>
      <c r="H46" s="37">
        <f t="shared" si="10"/>
        <v>740</v>
      </c>
      <c r="I46" s="37">
        <f t="shared" si="11"/>
        <v>740</v>
      </c>
      <c r="J46" s="37"/>
      <c r="K46" s="37"/>
      <c r="L46" s="37"/>
      <c r="M46" s="37"/>
      <c r="N46" s="37"/>
      <c r="O46" s="37">
        <f t="shared" si="12"/>
        <v>740</v>
      </c>
      <c r="P46" s="37"/>
      <c r="Q46" s="47">
        <v>740</v>
      </c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9"/>
    </row>
    <row r="47" s="6" customFormat="1" ht="44" customHeight="1" spans="1:38">
      <c r="A47" s="39">
        <v>29</v>
      </c>
      <c r="B47" s="47" t="s">
        <v>280</v>
      </c>
      <c r="C47" s="39"/>
      <c r="D47" s="39"/>
      <c r="E47" s="46"/>
      <c r="F47" s="39"/>
      <c r="G47" s="47" t="s">
        <v>384</v>
      </c>
      <c r="H47" s="37">
        <f t="shared" si="10"/>
        <v>670</v>
      </c>
      <c r="I47" s="37">
        <f t="shared" si="11"/>
        <v>670</v>
      </c>
      <c r="J47" s="37"/>
      <c r="K47" s="37"/>
      <c r="L47" s="37"/>
      <c r="M47" s="37"/>
      <c r="N47" s="37"/>
      <c r="O47" s="37">
        <f t="shared" si="12"/>
        <v>670</v>
      </c>
      <c r="P47" s="37"/>
      <c r="Q47" s="47">
        <v>670</v>
      </c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9"/>
    </row>
    <row r="48" s="6" customFormat="1" ht="44" customHeight="1" spans="1:38">
      <c r="A48" s="39">
        <v>30</v>
      </c>
      <c r="B48" s="47" t="s">
        <v>281</v>
      </c>
      <c r="C48" s="39"/>
      <c r="D48" s="39"/>
      <c r="E48" s="46"/>
      <c r="F48" s="39"/>
      <c r="G48" s="47" t="s">
        <v>385</v>
      </c>
      <c r="H48" s="37">
        <f t="shared" si="10"/>
        <v>670</v>
      </c>
      <c r="I48" s="37">
        <f t="shared" si="11"/>
        <v>670</v>
      </c>
      <c r="J48" s="37"/>
      <c r="K48" s="37"/>
      <c r="L48" s="37"/>
      <c r="M48" s="37"/>
      <c r="N48" s="37"/>
      <c r="O48" s="37">
        <f t="shared" si="12"/>
        <v>670</v>
      </c>
      <c r="P48" s="37"/>
      <c r="Q48" s="47">
        <v>670</v>
      </c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9"/>
    </row>
    <row r="49" s="6" customFormat="1" ht="44" customHeight="1" spans="1:38">
      <c r="A49" s="39">
        <v>31</v>
      </c>
      <c r="B49" s="47" t="s">
        <v>282</v>
      </c>
      <c r="C49" s="39"/>
      <c r="D49" s="39"/>
      <c r="E49" s="46"/>
      <c r="F49" s="39"/>
      <c r="G49" s="47" t="s">
        <v>386</v>
      </c>
      <c r="H49" s="37">
        <f t="shared" si="10"/>
        <v>305</v>
      </c>
      <c r="I49" s="37">
        <f t="shared" si="11"/>
        <v>305</v>
      </c>
      <c r="J49" s="37"/>
      <c r="K49" s="37"/>
      <c r="L49" s="37"/>
      <c r="M49" s="37"/>
      <c r="N49" s="37"/>
      <c r="O49" s="37">
        <f t="shared" si="12"/>
        <v>305</v>
      </c>
      <c r="P49" s="37"/>
      <c r="Q49" s="47">
        <v>305</v>
      </c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9"/>
    </row>
    <row r="50" s="6" customFormat="1" ht="44" customHeight="1" spans="1:38">
      <c r="A50" s="39">
        <v>32</v>
      </c>
      <c r="B50" s="47" t="s">
        <v>283</v>
      </c>
      <c r="C50" s="39"/>
      <c r="D50" s="39"/>
      <c r="E50" s="46"/>
      <c r="F50" s="39"/>
      <c r="G50" s="47" t="s">
        <v>387</v>
      </c>
      <c r="H50" s="37">
        <f t="shared" si="10"/>
        <v>470</v>
      </c>
      <c r="I50" s="37">
        <f t="shared" si="11"/>
        <v>470</v>
      </c>
      <c r="J50" s="37"/>
      <c r="K50" s="37"/>
      <c r="L50" s="37"/>
      <c r="M50" s="37"/>
      <c r="N50" s="37"/>
      <c r="O50" s="37">
        <f t="shared" si="12"/>
        <v>470</v>
      </c>
      <c r="P50" s="37"/>
      <c r="Q50" s="47">
        <v>470</v>
      </c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9"/>
    </row>
    <row r="51" s="6" customFormat="1" ht="44" customHeight="1" spans="1:38">
      <c r="A51" s="39">
        <v>33</v>
      </c>
      <c r="B51" s="47" t="s">
        <v>284</v>
      </c>
      <c r="C51" s="39"/>
      <c r="D51" s="39"/>
      <c r="E51" s="46"/>
      <c r="F51" s="39"/>
      <c r="G51" s="47" t="s">
        <v>388</v>
      </c>
      <c r="H51" s="37">
        <f t="shared" si="10"/>
        <v>210</v>
      </c>
      <c r="I51" s="37">
        <f t="shared" si="11"/>
        <v>210</v>
      </c>
      <c r="J51" s="37"/>
      <c r="K51" s="37"/>
      <c r="L51" s="37"/>
      <c r="M51" s="37"/>
      <c r="N51" s="37"/>
      <c r="O51" s="37">
        <f t="shared" si="12"/>
        <v>210</v>
      </c>
      <c r="P51" s="37"/>
      <c r="Q51" s="47">
        <v>210</v>
      </c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9"/>
    </row>
    <row r="52" s="6" customFormat="1" ht="44" customHeight="1" spans="1:38">
      <c r="A52" s="39">
        <v>34</v>
      </c>
      <c r="B52" s="45" t="s">
        <v>285</v>
      </c>
      <c r="C52" s="39"/>
      <c r="D52" s="39"/>
      <c r="E52" s="46"/>
      <c r="F52" s="39"/>
      <c r="G52" s="47" t="s">
        <v>389</v>
      </c>
      <c r="H52" s="37">
        <f t="shared" si="10"/>
        <v>85</v>
      </c>
      <c r="I52" s="37">
        <f t="shared" si="11"/>
        <v>85</v>
      </c>
      <c r="J52" s="37"/>
      <c r="K52" s="37"/>
      <c r="L52" s="37"/>
      <c r="M52" s="37"/>
      <c r="N52" s="37"/>
      <c r="O52" s="37">
        <f t="shared" si="12"/>
        <v>85</v>
      </c>
      <c r="P52" s="37"/>
      <c r="Q52" s="47">
        <v>85</v>
      </c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9"/>
    </row>
    <row r="53" s="5" customFormat="1" ht="44" customHeight="1" spans="1:38">
      <c r="A53" s="30" t="s">
        <v>308</v>
      </c>
      <c r="B53" s="30" t="s">
        <v>390</v>
      </c>
      <c r="C53" s="42"/>
      <c r="D53" s="42"/>
      <c r="E53" s="42"/>
      <c r="F53" s="42"/>
      <c r="G53" s="35"/>
      <c r="H53" s="36">
        <f t="shared" ref="H53" si="13">I53+AE53</f>
        <v>1500</v>
      </c>
      <c r="I53" s="36">
        <f t="shared" ref="I53" si="14">J53+O53+U53</f>
        <v>0</v>
      </c>
      <c r="J53" s="36">
        <f t="shared" ref="J53" si="15">SUM(K53:N53)</f>
        <v>0</v>
      </c>
      <c r="K53" s="44"/>
      <c r="L53" s="44"/>
      <c r="M53" s="44"/>
      <c r="N53" s="44"/>
      <c r="O53" s="36">
        <f t="shared" ref="O53" si="16">SUM(P53:T53)</f>
        <v>0</v>
      </c>
      <c r="P53" s="44"/>
      <c r="Q53" s="44"/>
      <c r="R53" s="44"/>
      <c r="S53" s="44"/>
      <c r="T53" s="44"/>
      <c r="U53" s="36">
        <f t="shared" ref="U53" si="17">SUM(V53:Z53)</f>
        <v>0</v>
      </c>
      <c r="V53" s="44"/>
      <c r="W53" s="44"/>
      <c r="X53" s="44"/>
      <c r="Y53" s="44"/>
      <c r="Z53" s="44"/>
      <c r="AA53" s="44"/>
      <c r="AB53" s="44"/>
      <c r="AC53" s="44"/>
      <c r="AD53" s="44"/>
      <c r="AE53" s="36">
        <f t="shared" ref="AE53" si="18">SUM(AF53:AI53)</f>
        <v>1500</v>
      </c>
      <c r="AF53" s="44"/>
      <c r="AG53" s="44">
        <v>1500</v>
      </c>
      <c r="AH53" s="44"/>
      <c r="AI53" s="44"/>
      <c r="AJ53" s="48" t="s">
        <v>391</v>
      </c>
      <c r="AK53" s="38">
        <v>2026</v>
      </c>
      <c r="AL53" s="42"/>
    </row>
    <row r="54" s="2" customFormat="1" ht="23.1" customHeight="1" spans="1:38">
      <c r="A54" s="49"/>
      <c r="B54" s="49"/>
      <c r="C54" s="50"/>
      <c r="D54" s="51"/>
      <c r="E54" s="51"/>
      <c r="F54" s="50"/>
      <c r="G54" s="50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0"/>
    </row>
    <row r="55" s="7" customFormat="1" ht="30.95" customHeight="1" spans="1:38">
      <c r="A55" s="53"/>
      <c r="B55" s="53"/>
      <c r="C55" s="54"/>
      <c r="D55" s="54"/>
      <c r="E55" s="54"/>
      <c r="F55" s="54"/>
      <c r="G55" s="54"/>
      <c r="H55" s="54"/>
      <c r="I55" s="54"/>
      <c r="J55" s="54"/>
      <c r="K55" s="54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F55" s="55"/>
      <c r="AG55" s="55"/>
      <c r="AH55" s="55"/>
      <c r="AI55" s="55"/>
      <c r="AJ55" s="55"/>
      <c r="AK55" s="55"/>
    </row>
    <row r="56" s="7" customFormat="1" ht="18.95" customHeight="1" spans="1:38">
      <c r="A56" s="8"/>
      <c r="B56" s="8"/>
      <c r="C56" s="9"/>
      <c r="D56" s="9"/>
      <c r="E56" s="9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55"/>
      <c r="AB56" s="55"/>
      <c r="AC56" s="55"/>
      <c r="AD56" s="8"/>
      <c r="AE56" s="8"/>
      <c r="AF56" s="8"/>
      <c r="AG56" s="8"/>
      <c r="AH56" s="8"/>
      <c r="AI56" s="8"/>
      <c r="AJ56" s="8"/>
      <c r="AK56" s="8"/>
      <c r="AL56" s="8"/>
    </row>
  </sheetData>
  <sheetProtection formatCells="0" formatColumns="0" formatRows="0" insertRows="0" insertColumns="0" insertHyperlinks="0" deleteColumns="0" deleteRows="0" sort="0" autoFilter="0" pivotTables="0"/>
  <mergeCells count="30">
    <mergeCell ref="A1:AL1"/>
    <mergeCell ref="I2:AD2"/>
    <mergeCell ref="AE2:AI2"/>
    <mergeCell ref="J3:N3"/>
    <mergeCell ref="O3:T3"/>
    <mergeCell ref="U3:AD3"/>
    <mergeCell ref="AF3:AI3"/>
    <mergeCell ref="K4:N4"/>
    <mergeCell ref="P4:T4"/>
    <mergeCell ref="V4:AD4"/>
    <mergeCell ref="A2:A5"/>
    <mergeCell ref="B2:B5"/>
    <mergeCell ref="C2:C5"/>
    <mergeCell ref="D2:D5"/>
    <mergeCell ref="E2:E5"/>
    <mergeCell ref="F2:F5"/>
    <mergeCell ref="G2:G5"/>
    <mergeCell ref="H2:H5"/>
    <mergeCell ref="I3:I5"/>
    <mergeCell ref="J4:J5"/>
    <mergeCell ref="O4:O5"/>
    <mergeCell ref="U4:U5"/>
    <mergeCell ref="AE3:AE5"/>
    <mergeCell ref="AF4:AF5"/>
    <mergeCell ref="AG4:AG5"/>
    <mergeCell ref="AH4:AH5"/>
    <mergeCell ref="AI4:AI5"/>
    <mergeCell ref="AJ2:AJ5"/>
    <mergeCell ref="AK2:AK5"/>
    <mergeCell ref="AL2:AL5"/>
  </mergeCells>
  <printOptions horizontalCentered="1"/>
  <pageMargins left="0.118055555555556" right="0.118055555555556" top="0.118055555555556" bottom="0.118055555555556" header="0.5" footer="0.5"/>
  <pageSetup paperSize="8" scale="5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现状表</vt:lpstr>
      <vt:lpstr>问题清单</vt:lpstr>
      <vt:lpstr>整改措施</vt:lpstr>
      <vt:lpstr>任务清单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兔.</cp:lastModifiedBy>
  <dcterms:created xsi:type="dcterms:W3CDTF">2025-11-22T11:34:00Z</dcterms:created>
  <dcterms:modified xsi:type="dcterms:W3CDTF">2026-02-06T12:43:20Z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A7E141D549344E18B976E0BC16AE0D98_13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